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G17" i="1"/>
  <c r="F17"/>
  <c r="E13"/>
  <c r="D13"/>
  <c r="D26" s="1"/>
  <c r="C26"/>
  <c r="C13"/>
  <c r="D17"/>
  <c r="C20"/>
  <c r="E20"/>
  <c r="E23"/>
  <c r="D23"/>
  <c r="C23"/>
  <c r="F22"/>
  <c r="D22"/>
  <c r="G22" s="1"/>
  <c r="F21"/>
  <c r="D21"/>
  <c r="G21" s="1"/>
  <c r="C10"/>
  <c r="D10" s="1"/>
  <c r="F12"/>
  <c r="D12"/>
  <c r="G12" s="1"/>
  <c r="E4"/>
  <c r="C4"/>
  <c r="F6"/>
  <c r="D6"/>
  <c r="G6" s="1"/>
  <c r="D24"/>
  <c r="D19"/>
  <c r="D18" s="1"/>
  <c r="D16"/>
  <c r="D15"/>
  <c r="G15" s="1"/>
  <c r="D14"/>
  <c r="G14" s="1"/>
  <c r="D11"/>
  <c r="G11" s="1"/>
  <c r="D9"/>
  <c r="D8" s="1"/>
  <c r="D7"/>
  <c r="G7" s="1"/>
  <c r="D5"/>
  <c r="G5" s="1"/>
  <c r="G16"/>
  <c r="F24"/>
  <c r="F23" s="1"/>
  <c r="F19"/>
  <c r="F16"/>
  <c r="F15"/>
  <c r="F14"/>
  <c r="F11"/>
  <c r="F9"/>
  <c r="F7"/>
  <c r="F5"/>
  <c r="E18"/>
  <c r="E10"/>
  <c r="E8"/>
  <c r="C18"/>
  <c r="C8"/>
  <c r="E26" l="1"/>
  <c r="F20"/>
  <c r="D20"/>
  <c r="G20" s="1"/>
  <c r="G10"/>
  <c r="F8"/>
  <c r="D4"/>
  <c r="G4" s="1"/>
  <c r="G18"/>
  <c r="F18"/>
  <c r="F10"/>
  <c r="G19"/>
  <c r="G24"/>
  <c r="G23" s="1"/>
  <c r="G8"/>
  <c r="F13"/>
  <c r="G13"/>
  <c r="G9"/>
  <c r="F4"/>
  <c r="G26" l="1"/>
  <c r="F26"/>
</calcChain>
</file>

<file path=xl/sharedStrings.xml><?xml version="1.0" encoding="utf-8"?>
<sst xmlns="http://schemas.openxmlformats.org/spreadsheetml/2006/main" count="53" uniqueCount="51">
  <si>
    <t>0100</t>
  </si>
  <si>
    <t>Общегосударственные вопросы</t>
  </si>
  <si>
    <t>0104</t>
  </si>
  <si>
    <t>Функционирование местной администрации</t>
  </si>
  <si>
    <t>0113</t>
  </si>
  <si>
    <t>Другие общегосударственные расходы</t>
  </si>
  <si>
    <t>0300</t>
  </si>
  <si>
    <t>Национальная безопасность</t>
  </si>
  <si>
    <t>0309</t>
  </si>
  <si>
    <t>Предупреждение и ликвидация последствий ЧС</t>
  </si>
  <si>
    <t>0400</t>
  </si>
  <si>
    <t>Национальная экономика</t>
  </si>
  <si>
    <t>0409</t>
  </si>
  <si>
    <t>Дорожное хозяйство (дорожные фонды)</t>
  </si>
  <si>
    <t>0500</t>
  </si>
  <si>
    <t>Жилищно-коммунальное хозяйство</t>
  </si>
  <si>
    <t>0501</t>
  </si>
  <si>
    <t>Жилищное хозяйство</t>
  </si>
  <si>
    <t>Коммунальное хозяйство</t>
  </si>
  <si>
    <t>0502</t>
  </si>
  <si>
    <t>0503</t>
  </si>
  <si>
    <t>Благоустройство</t>
  </si>
  <si>
    <t>1000</t>
  </si>
  <si>
    <t>Социальная политика</t>
  </si>
  <si>
    <t>1001</t>
  </si>
  <si>
    <t>Выплата доплат к пенсиям муниципальным служащим</t>
  </si>
  <si>
    <t>1100</t>
  </si>
  <si>
    <t>Физическая культура и спорт</t>
  </si>
  <si>
    <t>1101</t>
  </si>
  <si>
    <t>1102</t>
  </si>
  <si>
    <t>Массовый спорт</t>
  </si>
  <si>
    <t>ВСЕГО РАСХОДОВ</t>
  </si>
  <si>
    <t>(-) дефицит, (+) профицит бюджета</t>
  </si>
  <si>
    <t>Обеспечение деятельности спортивных учреждений</t>
  </si>
  <si>
    <t>Наименование показателя</t>
  </si>
  <si>
    <t>План отчетного периода тыс. руб.</t>
  </si>
  <si>
    <t>Фактическое исполнение за отчетный период тыс. руб.</t>
  </si>
  <si>
    <t>% исполнения к плану года</t>
  </si>
  <si>
    <t>% исполнения к плану отчетного периода</t>
  </si>
  <si>
    <t>0111</t>
  </si>
  <si>
    <t>Резервный фонд</t>
  </si>
  <si>
    <t>0412</t>
  </si>
  <si>
    <t>Бюджетные инвестиции в объекты государственной (муниципальной) собственности</t>
  </si>
  <si>
    <t>1403</t>
  </si>
  <si>
    <t>14</t>
  </si>
  <si>
    <t>Межбюджетный трансферты общего характера</t>
  </si>
  <si>
    <t>Иные межбюджетные трансферты</t>
  </si>
  <si>
    <t>Сведения об исполнении расходной части бюджета МО "Городское поселение Звенигово" за 1 квартал 2018 год</t>
  </si>
  <si>
    <t>План на 2018г. тыс. руб.</t>
  </si>
  <si>
    <t>0505</t>
  </si>
  <si>
    <t>Другие вопросы в области ЖКХ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</si>
</sst>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49" fontId="0" fillId="0" borderId="1" xfId="0" applyNumberFormat="1" applyBorder="1"/>
    <xf numFmtId="164" fontId="0" fillId="0" borderId="1" xfId="0" applyNumberFormat="1" applyFont="1" applyBorder="1"/>
    <xf numFmtId="4" fontId="0" fillId="0" borderId="1" xfId="0" applyNumberFormat="1" applyFont="1" applyBorder="1"/>
    <xf numFmtId="49" fontId="0" fillId="0" borderId="2" xfId="0" applyNumberFormat="1" applyBorder="1"/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9" fontId="0" fillId="0" borderId="3" xfId="0" applyNumberFormat="1" applyBorder="1"/>
    <xf numFmtId="4" fontId="0" fillId="0" borderId="3" xfId="0" applyNumberFormat="1" applyBorder="1"/>
    <xf numFmtId="164" fontId="0" fillId="0" borderId="3" xfId="0" applyNumberFormat="1" applyFont="1" applyBorder="1"/>
    <xf numFmtId="49" fontId="1" fillId="0" borderId="4" xfId="0" applyNumberFormat="1" applyFont="1" applyBorder="1"/>
    <xf numFmtId="49" fontId="1" fillId="0" borderId="5" xfId="0" applyNumberFormat="1" applyFont="1" applyBorder="1"/>
    <xf numFmtId="4" fontId="1" fillId="0" borderId="5" xfId="0" applyNumberFormat="1" applyFont="1" applyBorder="1"/>
    <xf numFmtId="164" fontId="1" fillId="0" borderId="5" xfId="0" applyNumberFormat="1" applyFont="1" applyBorder="1"/>
    <xf numFmtId="164" fontId="1" fillId="0" borderId="6" xfId="0" applyNumberFormat="1" applyFont="1" applyBorder="1"/>
    <xf numFmtId="4" fontId="0" fillId="0" borderId="2" xfId="0" applyNumberFormat="1" applyBorder="1"/>
    <xf numFmtId="164" fontId="0" fillId="0" borderId="2" xfId="0" applyNumberFormat="1" applyFont="1" applyBorder="1"/>
    <xf numFmtId="49" fontId="0" fillId="0" borderId="7" xfId="0" applyNumberFormat="1" applyBorder="1"/>
    <xf numFmtId="4" fontId="0" fillId="0" borderId="7" xfId="0" applyNumberFormat="1" applyBorder="1"/>
    <xf numFmtId="164" fontId="0" fillId="0" borderId="7" xfId="0" applyNumberFormat="1" applyFont="1" applyBorder="1"/>
    <xf numFmtId="4" fontId="0" fillId="0" borderId="2" xfId="0" applyNumberFormat="1" applyFont="1" applyBorder="1"/>
    <xf numFmtId="4" fontId="0" fillId="0" borderId="7" xfId="0" applyNumberFormat="1" applyFont="1" applyBorder="1"/>
    <xf numFmtId="49" fontId="0" fillId="0" borderId="8" xfId="0" applyNumberFormat="1" applyBorder="1"/>
    <xf numFmtId="49" fontId="1" fillId="0" borderId="3" xfId="0" applyNumberFormat="1" applyFont="1" applyBorder="1"/>
    <xf numFmtId="4" fontId="1" fillId="0" borderId="3" xfId="0" applyNumberFormat="1" applyFont="1" applyBorder="1"/>
    <xf numFmtId="4" fontId="1" fillId="0" borderId="10" xfId="0" applyNumberFormat="1" applyFont="1" applyBorder="1"/>
    <xf numFmtId="4" fontId="1" fillId="0" borderId="11" xfId="0" applyNumberFormat="1" applyFont="1" applyBorder="1"/>
    <xf numFmtId="4" fontId="1" fillId="0" borderId="9" xfId="0" applyNumberFormat="1" applyFont="1" applyBorder="1"/>
    <xf numFmtId="49" fontId="0" fillId="0" borderId="2" xfId="0" applyNumberFormat="1" applyBorder="1" applyAlignment="1">
      <alignment wrapText="1"/>
    </xf>
    <xf numFmtId="49" fontId="0" fillId="0" borderId="2" xfId="0" applyNumberFormat="1" applyFont="1" applyBorder="1"/>
    <xf numFmtId="165" fontId="1" fillId="0" borderId="6" xfId="0" applyNumberFormat="1" applyFont="1" applyBorder="1"/>
    <xf numFmtId="0" fontId="1" fillId="0" borderId="0" xfId="0" applyFont="1" applyAlignment="1">
      <alignment horizontal="center"/>
    </xf>
    <xf numFmtId="49" fontId="0" fillId="0" borderId="12" xfId="0" applyNumberFormat="1" applyBorder="1"/>
    <xf numFmtId="4" fontId="0" fillId="0" borderId="1" xfId="0" applyNumberFormat="1" applyBorder="1"/>
    <xf numFmtId="164" fontId="1" fillId="0" borderId="13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6"/>
  <sheetViews>
    <sheetView tabSelected="1" topLeftCell="A5" workbookViewId="0">
      <selection activeCell="K12" sqref="K12"/>
    </sheetView>
  </sheetViews>
  <sheetFormatPr defaultRowHeight="15"/>
  <cols>
    <col min="2" max="2" width="56.5703125" customWidth="1"/>
    <col min="3" max="3" width="14.85546875" customWidth="1"/>
    <col min="4" max="4" width="14.7109375" customWidth="1"/>
    <col min="5" max="5" width="15.42578125" customWidth="1"/>
    <col min="6" max="6" width="13.42578125" customWidth="1"/>
    <col min="7" max="7" width="14.28515625" customWidth="1"/>
  </cols>
  <sheetData>
    <row r="1" spans="1:9">
      <c r="A1" s="34" t="s">
        <v>47</v>
      </c>
      <c r="B1" s="34"/>
      <c r="C1" s="34"/>
      <c r="D1" s="34"/>
      <c r="E1" s="34"/>
      <c r="F1" s="34"/>
      <c r="G1" s="34"/>
    </row>
    <row r="3" spans="1:9" ht="60.75" customHeight="1" thickBot="1">
      <c r="A3" s="7"/>
      <c r="B3" s="8" t="s">
        <v>34</v>
      </c>
      <c r="C3" s="9" t="s">
        <v>48</v>
      </c>
      <c r="D3" s="9" t="s">
        <v>35</v>
      </c>
      <c r="E3" s="9" t="s">
        <v>36</v>
      </c>
      <c r="F3" s="9" t="s">
        <v>37</v>
      </c>
      <c r="G3" s="9" t="s">
        <v>38</v>
      </c>
      <c r="H3" s="2"/>
      <c r="I3" s="2"/>
    </row>
    <row r="4" spans="1:9" ht="15.75" thickBot="1">
      <c r="A4" s="13" t="s">
        <v>0</v>
      </c>
      <c r="B4" s="14" t="s">
        <v>1</v>
      </c>
      <c r="C4" s="15">
        <f>C5+C6+C7</f>
        <v>6336.9800000000005</v>
      </c>
      <c r="D4" s="15">
        <f>D5+D6+D7</f>
        <v>1584.2450000000001</v>
      </c>
      <c r="E4" s="15">
        <f>E5+E6+E7</f>
        <v>1211.71</v>
      </c>
      <c r="F4" s="16">
        <f>E4*100/C4</f>
        <v>19.121253341497052</v>
      </c>
      <c r="G4" s="17">
        <f>E4*100/D4</f>
        <v>76.485013365988209</v>
      </c>
    </row>
    <row r="5" spans="1:9">
      <c r="A5" s="10" t="s">
        <v>2</v>
      </c>
      <c r="B5" s="10" t="s">
        <v>3</v>
      </c>
      <c r="C5" s="11">
        <v>4923.5200000000004</v>
      </c>
      <c r="D5" s="11">
        <f>C5/4</f>
        <v>1230.8800000000001</v>
      </c>
      <c r="E5" s="11">
        <v>1053.45</v>
      </c>
      <c r="F5" s="12">
        <f t="shared" ref="F5:F26" si="0">E5*100/C5</f>
        <v>21.396277460028596</v>
      </c>
      <c r="G5" s="12">
        <f t="shared" ref="G5:G26" si="1">E5*100/D5</f>
        <v>85.585109840114384</v>
      </c>
    </row>
    <row r="6" spans="1:9">
      <c r="A6" s="20" t="s">
        <v>39</v>
      </c>
      <c r="B6" s="20" t="s">
        <v>40</v>
      </c>
      <c r="C6" s="21">
        <v>10</v>
      </c>
      <c r="D6" s="11">
        <f>C6/4</f>
        <v>2.5</v>
      </c>
      <c r="E6" s="21">
        <v>0</v>
      </c>
      <c r="F6" s="12">
        <f t="shared" si="0"/>
        <v>0</v>
      </c>
      <c r="G6" s="12">
        <f t="shared" si="1"/>
        <v>0</v>
      </c>
    </row>
    <row r="7" spans="1:9" ht="15.75" thickBot="1">
      <c r="A7" s="7" t="s">
        <v>4</v>
      </c>
      <c r="B7" s="7" t="s">
        <v>5</v>
      </c>
      <c r="C7" s="18">
        <v>1403.46</v>
      </c>
      <c r="D7" s="11">
        <f>C7/4</f>
        <v>350.86500000000001</v>
      </c>
      <c r="E7" s="18">
        <v>158.26</v>
      </c>
      <c r="F7" s="19">
        <f t="shared" si="0"/>
        <v>11.276416855485728</v>
      </c>
      <c r="G7" s="19">
        <f t="shared" si="1"/>
        <v>45.105667421942911</v>
      </c>
    </row>
    <row r="8" spans="1:9" ht="15.75" thickBot="1">
      <c r="A8" s="13" t="s">
        <v>6</v>
      </c>
      <c r="B8" s="14" t="s">
        <v>7</v>
      </c>
      <c r="C8" s="15">
        <f>C9</f>
        <v>100</v>
      </c>
      <c r="D8" s="15">
        <f>D9</f>
        <v>25</v>
      </c>
      <c r="E8" s="15">
        <f>E9</f>
        <v>0</v>
      </c>
      <c r="F8" s="16">
        <f t="shared" si="0"/>
        <v>0</v>
      </c>
      <c r="G8" s="17">
        <f t="shared" si="1"/>
        <v>0</v>
      </c>
    </row>
    <row r="9" spans="1:9" ht="15.75" thickBot="1">
      <c r="A9" s="20" t="s">
        <v>8</v>
      </c>
      <c r="B9" s="20" t="s">
        <v>9</v>
      </c>
      <c r="C9" s="21">
        <v>100</v>
      </c>
      <c r="D9" s="21">
        <f>C9/4</f>
        <v>25</v>
      </c>
      <c r="E9" s="21">
        <v>0</v>
      </c>
      <c r="F9" s="22">
        <f t="shared" si="0"/>
        <v>0</v>
      </c>
      <c r="G9" s="22">
        <f t="shared" si="1"/>
        <v>0</v>
      </c>
    </row>
    <row r="10" spans="1:9" ht="15.75" thickBot="1">
      <c r="A10" s="13" t="s">
        <v>10</v>
      </c>
      <c r="B10" s="14" t="s">
        <v>11</v>
      </c>
      <c r="C10" s="28">
        <f>C11+C12</f>
        <v>7233.39</v>
      </c>
      <c r="D10" s="30">
        <f>C10/4</f>
        <v>1808.3475000000001</v>
      </c>
      <c r="E10" s="29">
        <f>E11</f>
        <v>375.38</v>
      </c>
      <c r="F10" s="16">
        <f t="shared" si="0"/>
        <v>5.1895445980377106</v>
      </c>
      <c r="G10" s="17">
        <f t="shared" si="1"/>
        <v>20.758178392150842</v>
      </c>
    </row>
    <row r="11" spans="1:9">
      <c r="A11" s="20" t="s">
        <v>12</v>
      </c>
      <c r="B11" s="20" t="s">
        <v>13</v>
      </c>
      <c r="C11" s="21">
        <v>6633.39</v>
      </c>
      <c r="D11" s="21">
        <f>C11/4</f>
        <v>1658.3475000000001</v>
      </c>
      <c r="E11" s="21">
        <v>375.38</v>
      </c>
      <c r="F11" s="22">
        <f t="shared" si="0"/>
        <v>5.6589466321141977</v>
      </c>
      <c r="G11" s="22">
        <f t="shared" si="1"/>
        <v>22.635786528456791</v>
      </c>
    </row>
    <row r="12" spans="1:9" ht="30.75" thickBot="1">
      <c r="A12" s="7" t="s">
        <v>41</v>
      </c>
      <c r="B12" s="31" t="s">
        <v>42</v>
      </c>
      <c r="C12" s="18">
        <v>600</v>
      </c>
      <c r="D12" s="18">
        <f>C12/4</f>
        <v>150</v>
      </c>
      <c r="E12" s="18">
        <v>0</v>
      </c>
      <c r="F12" s="19">
        <f t="shared" si="0"/>
        <v>0</v>
      </c>
      <c r="G12" s="19">
        <f t="shared" si="1"/>
        <v>0</v>
      </c>
    </row>
    <row r="13" spans="1:9" ht="15.75" thickBot="1">
      <c r="A13" s="13" t="s">
        <v>14</v>
      </c>
      <c r="B13" s="14" t="s">
        <v>15</v>
      </c>
      <c r="C13" s="15">
        <f>C14+C15+C16+C17</f>
        <v>31813.599999999999</v>
      </c>
      <c r="D13" s="15">
        <f t="shared" ref="D13:E13" si="2">D14+D15+D16+D17</f>
        <v>7953.4</v>
      </c>
      <c r="E13" s="15">
        <f t="shared" si="2"/>
        <v>8594.19</v>
      </c>
      <c r="F13" s="16">
        <f t="shared" si="0"/>
        <v>27.014201473583626</v>
      </c>
      <c r="G13" s="17">
        <f t="shared" si="1"/>
        <v>108.0568058943345</v>
      </c>
    </row>
    <row r="14" spans="1:9">
      <c r="A14" s="10" t="s">
        <v>16</v>
      </c>
      <c r="B14" s="10" t="s">
        <v>17</v>
      </c>
      <c r="C14" s="11">
        <v>1000</v>
      </c>
      <c r="D14" s="11">
        <f t="shared" ref="D14:D17" si="3">C14/4</f>
        <v>250</v>
      </c>
      <c r="E14" s="11">
        <v>165</v>
      </c>
      <c r="F14" s="12">
        <f t="shared" si="0"/>
        <v>16.5</v>
      </c>
      <c r="G14" s="12">
        <f t="shared" si="1"/>
        <v>66</v>
      </c>
    </row>
    <row r="15" spans="1:9">
      <c r="A15" s="4" t="s">
        <v>19</v>
      </c>
      <c r="B15" s="4" t="s">
        <v>18</v>
      </c>
      <c r="C15" s="6">
        <v>23350.47</v>
      </c>
      <c r="D15" s="11">
        <f t="shared" si="3"/>
        <v>5837.6175000000003</v>
      </c>
      <c r="E15" s="6">
        <v>7154.81</v>
      </c>
      <c r="F15" s="5">
        <f t="shared" si="0"/>
        <v>30.640967826343537</v>
      </c>
      <c r="G15" s="5">
        <f t="shared" si="1"/>
        <v>122.56387130537415</v>
      </c>
    </row>
    <row r="16" spans="1:9">
      <c r="A16" s="4" t="s">
        <v>20</v>
      </c>
      <c r="B16" s="4" t="s">
        <v>21</v>
      </c>
      <c r="C16" s="6">
        <v>7232.1</v>
      </c>
      <c r="D16" s="36">
        <f t="shared" si="3"/>
        <v>1808.0250000000001</v>
      </c>
      <c r="E16" s="6">
        <v>1274.3800000000001</v>
      </c>
      <c r="F16" s="5">
        <f t="shared" si="0"/>
        <v>17.621161211819526</v>
      </c>
      <c r="G16" s="5">
        <f t="shared" si="1"/>
        <v>70.484644847278105</v>
      </c>
    </row>
    <row r="17" spans="1:8" ht="15.75" thickBot="1">
      <c r="A17" s="35" t="s">
        <v>49</v>
      </c>
      <c r="B17" s="20" t="s">
        <v>50</v>
      </c>
      <c r="C17" s="24">
        <v>231.03</v>
      </c>
      <c r="D17" s="21">
        <f t="shared" si="3"/>
        <v>57.7575</v>
      </c>
      <c r="E17" s="24">
        <v>0</v>
      </c>
      <c r="F17" s="5">
        <f t="shared" ref="F17" si="4">E17*100/C17</f>
        <v>0</v>
      </c>
      <c r="G17" s="5">
        <f t="shared" ref="G17" si="5">E17*100/D17</f>
        <v>0</v>
      </c>
    </row>
    <row r="18" spans="1:8" ht="15.75" thickBot="1">
      <c r="A18" s="13" t="s">
        <v>22</v>
      </c>
      <c r="B18" s="14" t="s">
        <v>23</v>
      </c>
      <c r="C18" s="15">
        <f>C19</f>
        <v>322</v>
      </c>
      <c r="D18" s="15">
        <f>D19</f>
        <v>80.5</v>
      </c>
      <c r="E18" s="15">
        <f>E19</f>
        <v>80.33</v>
      </c>
      <c r="F18" s="16">
        <f t="shared" si="0"/>
        <v>24.947204968944099</v>
      </c>
      <c r="G18" s="37">
        <f t="shared" si="1"/>
        <v>99.788819875776397</v>
      </c>
    </row>
    <row r="19" spans="1:8" ht="15.75" thickBot="1">
      <c r="A19" s="20" t="s">
        <v>24</v>
      </c>
      <c r="B19" s="20" t="s">
        <v>25</v>
      </c>
      <c r="C19" s="24">
        <v>322</v>
      </c>
      <c r="D19" s="11">
        <f>C19/4</f>
        <v>80.5</v>
      </c>
      <c r="E19" s="24">
        <v>80.33</v>
      </c>
      <c r="F19" s="22">
        <f t="shared" si="0"/>
        <v>24.947204968944099</v>
      </c>
      <c r="G19" s="22">
        <f t="shared" si="1"/>
        <v>99.788819875776397</v>
      </c>
    </row>
    <row r="20" spans="1:8" ht="15.75" thickBot="1">
      <c r="A20" s="13" t="s">
        <v>26</v>
      </c>
      <c r="B20" s="14" t="s">
        <v>27</v>
      </c>
      <c r="C20" s="15">
        <f>C21+C22</f>
        <v>790</v>
      </c>
      <c r="D20" s="15">
        <f>D21+D22</f>
        <v>197.5</v>
      </c>
      <c r="E20" s="15">
        <f>E21+E22</f>
        <v>345.06</v>
      </c>
      <c r="F20" s="16">
        <f t="shared" si="0"/>
        <v>43.678481012658224</v>
      </c>
      <c r="G20" s="33">
        <f t="shared" si="1"/>
        <v>174.7139240506329</v>
      </c>
    </row>
    <row r="21" spans="1:8" ht="15.75" thickBot="1">
      <c r="A21" s="10" t="s">
        <v>28</v>
      </c>
      <c r="B21" s="10" t="s">
        <v>33</v>
      </c>
      <c r="C21" s="11">
        <v>790</v>
      </c>
      <c r="D21" s="11">
        <f t="shared" ref="D21" si="6">C21/4</f>
        <v>197.5</v>
      </c>
      <c r="E21" s="11">
        <v>345.06</v>
      </c>
      <c r="F21" s="12">
        <f t="shared" ref="F21" si="7">E21*100/C21</f>
        <v>43.678481012658224</v>
      </c>
      <c r="G21" s="12">
        <f t="shared" ref="G21" si="8">E21*100/D21</f>
        <v>174.7139240506329</v>
      </c>
    </row>
    <row r="22" spans="1:8" ht="15.75" hidden="1" thickBot="1">
      <c r="A22" s="32" t="s">
        <v>29</v>
      </c>
      <c r="B22" s="32" t="s">
        <v>30</v>
      </c>
      <c r="C22" s="23"/>
      <c r="D22" s="21">
        <f>C22/4</f>
        <v>0</v>
      </c>
      <c r="E22" s="23"/>
      <c r="F22" s="22" t="e">
        <f t="shared" si="0"/>
        <v>#DIV/0!</v>
      </c>
      <c r="G22" s="22" t="e">
        <f t="shared" si="1"/>
        <v>#DIV/0!</v>
      </c>
    </row>
    <row r="23" spans="1:8" ht="15.75" thickBot="1">
      <c r="A23" s="13" t="s">
        <v>44</v>
      </c>
      <c r="B23" s="14" t="s">
        <v>45</v>
      </c>
      <c r="C23" s="15">
        <f>C24</f>
        <v>1178.7</v>
      </c>
      <c r="D23" s="15">
        <f>D24</f>
        <v>294.67500000000001</v>
      </c>
      <c r="E23" s="15">
        <f>E24</f>
        <v>294.68</v>
      </c>
      <c r="F23" s="15">
        <f>F24</f>
        <v>25.000424196148298</v>
      </c>
      <c r="G23" s="15">
        <f>G24</f>
        <v>100.00169678459319</v>
      </c>
    </row>
    <row r="24" spans="1:8" ht="15.75" customHeight="1">
      <c r="A24" s="10" t="s">
        <v>43</v>
      </c>
      <c r="B24" s="10" t="s">
        <v>46</v>
      </c>
      <c r="C24" s="11">
        <v>1178.7</v>
      </c>
      <c r="D24" s="11">
        <f t="shared" ref="D24" si="9">C24/4</f>
        <v>294.67500000000001</v>
      </c>
      <c r="E24" s="11">
        <v>294.68</v>
      </c>
      <c r="F24" s="12">
        <f t="shared" si="0"/>
        <v>25.000424196148298</v>
      </c>
      <c r="G24" s="12">
        <f t="shared" si="1"/>
        <v>100.00169678459319</v>
      </c>
    </row>
    <row r="25" spans="1:8" ht="0.75" customHeight="1" thickBot="1">
      <c r="A25" s="4" t="s">
        <v>29</v>
      </c>
      <c r="B25" s="7" t="s">
        <v>30</v>
      </c>
      <c r="C25" s="23"/>
      <c r="D25" s="11"/>
      <c r="E25" s="23"/>
      <c r="F25" s="19"/>
      <c r="G25" s="19"/>
    </row>
    <row r="26" spans="1:8" ht="15.75" thickBot="1">
      <c r="A26" s="25"/>
      <c r="B26" s="13" t="s">
        <v>31</v>
      </c>
      <c r="C26" s="15">
        <f>C4+C8+C10+C13+C18+C20+C23</f>
        <v>47774.67</v>
      </c>
      <c r="D26" s="15">
        <f>D4+D8+D10+D13+D18+D20+D23</f>
        <v>11943.6675</v>
      </c>
      <c r="E26" s="15">
        <f t="shared" ref="D26:E26" si="10">E4+E8+E10+E13+E18+E20+E23</f>
        <v>10901.35</v>
      </c>
      <c r="F26" s="16">
        <f t="shared" si="0"/>
        <v>22.818263318197697</v>
      </c>
      <c r="G26" s="17">
        <f t="shared" si="1"/>
        <v>91.27305327279079</v>
      </c>
      <c r="H26" s="3"/>
    </row>
    <row r="27" spans="1:8">
      <c r="A27" s="4"/>
      <c r="B27" s="26" t="s">
        <v>32</v>
      </c>
      <c r="C27" s="27"/>
      <c r="D27" s="27"/>
      <c r="E27" s="27">
        <v>-535.61</v>
      </c>
      <c r="F27" s="11"/>
      <c r="G27" s="11"/>
    </row>
    <row r="28" spans="1:8">
      <c r="A28" s="1"/>
      <c r="B28" s="1"/>
    </row>
    <row r="29" spans="1:8">
      <c r="A29" s="1"/>
      <c r="B29" s="1"/>
    </row>
    <row r="30" spans="1:8">
      <c r="A30" s="1"/>
      <c r="B30" s="1"/>
    </row>
    <row r="31" spans="1:8">
      <c r="A31" s="1"/>
      <c r="B31" s="1"/>
    </row>
    <row r="32" spans="1:8">
      <c r="A32" s="1"/>
      <c r="B32" s="1"/>
    </row>
    <row r="33" spans="1:2">
      <c r="A33" s="1"/>
      <c r="B33" s="1"/>
    </row>
    <row r="34" spans="1:2">
      <c r="A34" s="1"/>
      <c r="B34" s="1"/>
    </row>
    <row r="35" spans="1:2">
      <c r="A35" s="1"/>
      <c r="B35" s="1"/>
    </row>
    <row r="36" spans="1:2">
      <c r="A36" s="1"/>
      <c r="B36" s="1"/>
    </row>
  </sheetData>
  <mergeCells count="1">
    <mergeCell ref="A1:G1"/>
  </mergeCells>
  <pageMargins left="0.31496062992125984" right="0.31496062992125984" top="0.74803149606299213" bottom="0.35433070866141736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2018-04-26T12:06:54Z</dcterms:modified>
</cp:coreProperties>
</file>