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кужмара" sheetId="3" r:id="rId1"/>
  </sheets>
  <definedNames>
    <definedName name="_xlnm.Print_Titles" localSheetId="0">кужмара!$A:$A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0" i="3"/>
  <c r="D40"/>
  <c r="C42" l="1"/>
  <c r="D25"/>
  <c r="D26"/>
  <c r="D27"/>
  <c r="D28"/>
  <c r="D18"/>
  <c r="D19"/>
  <c r="D20"/>
  <c r="D21"/>
  <c r="C33"/>
  <c r="B33"/>
  <c r="B69" s="1"/>
  <c r="C7"/>
  <c r="C31" s="1"/>
  <c r="D63"/>
  <c r="C60"/>
  <c r="B42"/>
  <c r="D46"/>
  <c r="D49"/>
  <c r="C47"/>
  <c r="C41" s="1"/>
  <c r="B47"/>
  <c r="C53"/>
  <c r="B53"/>
  <c r="D55"/>
  <c r="B7"/>
  <c r="B31" s="1"/>
  <c r="D29"/>
  <c r="D17"/>
  <c r="D58"/>
  <c r="C56"/>
  <c r="B56"/>
  <c r="D50"/>
  <c r="D59"/>
  <c r="D57"/>
  <c r="D54"/>
  <c r="D48"/>
  <c r="D64"/>
  <c r="D66"/>
  <c r="D67"/>
  <c r="D43"/>
  <c r="D44"/>
  <c r="D45"/>
  <c r="D24"/>
  <c r="D16"/>
  <c r="D15"/>
  <c r="D23"/>
  <c r="D62"/>
  <c r="D14"/>
  <c r="D22"/>
  <c r="D68"/>
  <c r="D38"/>
  <c r="D13"/>
  <c r="D9"/>
  <c r="D11"/>
  <c r="D12"/>
  <c r="D30"/>
  <c r="D34"/>
  <c r="D35"/>
  <c r="D39"/>
  <c r="D61"/>
  <c r="B41" l="1"/>
  <c r="C69"/>
  <c r="C70" s="1"/>
  <c r="D56"/>
  <c r="D53"/>
  <c r="D47"/>
  <c r="D42"/>
  <c r="B52"/>
  <c r="D33"/>
  <c r="D31"/>
  <c r="D7"/>
  <c r="D60"/>
  <c r="D41" l="1"/>
  <c r="B70"/>
  <c r="D52"/>
  <c r="D69" l="1"/>
</calcChain>
</file>

<file path=xl/sharedStrings.xml><?xml version="1.0" encoding="utf-8"?>
<sst xmlns="http://schemas.openxmlformats.org/spreadsheetml/2006/main" count="71" uniqueCount="70">
  <si>
    <t>из них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</si>
  <si>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</si>
  <si>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</si>
  <si>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</si>
  <si>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</si>
  <si>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Земельный налог (по обязательствам, возникшим до 1 января 2006г)</t>
  </si>
  <si>
    <t>Итого  доходов</t>
  </si>
  <si>
    <t>Расходы</t>
  </si>
  <si>
    <t>Другие общегосударственные вопросы</t>
  </si>
  <si>
    <t>Мобилизационная и вневойсковая подготовка</t>
  </si>
  <si>
    <t>Благоустройство (в том числе)</t>
  </si>
  <si>
    <t>ИТОГО расходов</t>
  </si>
  <si>
    <t>Госпошлина</t>
  </si>
  <si>
    <t>Комунальное хозяйство в т.ч.</t>
  </si>
  <si>
    <t xml:space="preserve">Наименование </t>
  </si>
  <si>
    <t>% исполнения</t>
  </si>
  <si>
    <t>Безвозмездные поступления</t>
  </si>
  <si>
    <t>Резервный фонд</t>
  </si>
  <si>
    <t>Доходы от сдачи в аренду имущества, составляющего муниципальную казну (за исключением земельных участков)</t>
  </si>
  <si>
    <t>Доходы от продажи имущества</t>
  </si>
  <si>
    <t>Доходы от продажи земельных участков, гос. собственность на которые не разграничена</t>
  </si>
  <si>
    <t>Доходы от продажи земельных участков, гос. собственность на которые разграничена</t>
  </si>
  <si>
    <t>Плата за увеличение площади земельных участков, находящихся в частной собственности</t>
  </si>
  <si>
    <t>Штрафы,санкции, возмещение ущерба</t>
  </si>
  <si>
    <t>Прочие неналоговые поступления</t>
  </si>
  <si>
    <t>Общегосударственные вопросы, в т.ч.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</si>
  <si>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</si>
  <si>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Жилищное хозяйство</t>
  </si>
  <si>
    <t>СОБСТВЕННЫЕ ДОХОДЫ - всего</t>
  </si>
  <si>
    <t>Программа формирования современной городской среды</t>
  </si>
  <si>
    <t>Доходы от сдачи в аренду имущества, находящегося в оперативном управлении органов местного самоуправления</t>
  </si>
  <si>
    <t>дефицит (-), профицит (+)</t>
  </si>
  <si>
    <t>Невыясненные поступления</t>
  </si>
  <si>
    <t>Другие вопросы в области национальной экономики</t>
  </si>
  <si>
    <t>Исполнение бюджета по Кужмарскому сельскому поселению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</si>
  <si>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</si>
  <si>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>Доходы от оказания платных услуг и компенсации затрат государства</t>
  </si>
  <si>
    <t>Прочие мероприятия по благоустройству</t>
  </si>
  <si>
    <t>Обеспечение комплексного развития сельских территорий</t>
  </si>
  <si>
    <t>Доходы, получаемые в виде арендной платы за земли, находящиеся в собственности поселений</t>
  </si>
  <si>
    <t>Капитальный ремонт и ремонт автомобильных дорог общего пользования за счет средств РМЭ</t>
  </si>
  <si>
    <t>Капитальный ремонт и ремонт автомобильных дорог общего пользования за счет средств местного бюджета (в т.ч. акцизы)</t>
  </si>
  <si>
    <t>Содержание дорог и ремонт общего пользования</t>
  </si>
  <si>
    <t xml:space="preserve">Дорожное хозяйство (дорожные фонды) </t>
  </si>
  <si>
    <t>Исполнение судебных актов</t>
  </si>
  <si>
    <t>Мероприятия в области коммунального хозяйства</t>
  </si>
  <si>
    <t>Пенсионное обеспечение</t>
  </si>
  <si>
    <t>Расходы по местным инициативам</t>
  </si>
  <si>
    <t>Жилищно-коммунальное хозяйство</t>
  </si>
  <si>
    <t>Инициативные платежи</t>
  </si>
  <si>
    <t>Исполнение судебных актов Российской Федерации и мировых соглашений по возмещению причиненного вреда</t>
  </si>
  <si>
    <t>Иной межбюдж.трансф.на выполнение работ по предотвращению распространения сорного растения борщевика</t>
  </si>
  <si>
    <t>Национальная экономика</t>
  </si>
  <si>
    <t>Поощрение за достижение показателей деятельности органов исполнительной власти субъектов РФ</t>
  </si>
  <si>
    <t>Содержание администрации поселения</t>
  </si>
  <si>
    <t>Содержание главы администрации</t>
  </si>
  <si>
    <t>Формирование системы документов территориального планирования и градостроительного зонирования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</si>
  <si>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</si>
  <si>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Освещение улиц в населенных пунктах</t>
  </si>
  <si>
    <t xml:space="preserve">Организация ритуальных услуг и содержание мест захоронения </t>
  </si>
  <si>
    <t>Оргганизация уличного освещения в с.Кужмара</t>
  </si>
  <si>
    <t>Субсидии на возмещение недополученных доходов и (или) возмещение фактически понесенных затрат в связи с производством(реализации) товаров,выполнении работ,оказанием услуг</t>
  </si>
  <si>
    <t>Плата за использование лесов</t>
  </si>
  <si>
    <t>За достижение показателей деятельности органов местного самоуправления</t>
  </si>
  <si>
    <t>по состоянию на 01 февраля 2023 года</t>
  </si>
  <si>
    <t>план на       2023 год</t>
  </si>
  <si>
    <t>факт на 01.02.2023 г.</t>
  </si>
  <si>
    <t>Национальная безопасность</t>
  </si>
  <si>
    <t>Озеленение территорий</t>
  </si>
  <si>
    <t>Исп.Нагаева Н.С.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</si>
</sst>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_-* #,##0.0_р_._-;\-* #,##0.0_р_._-;_-* &quot;-&quot;???_р_._-;_-@_-"/>
    <numFmt numFmtId="168" formatCode="#,##0.0_ ;\-#,##0.0\ 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20"/>
      <name val="Arial Cyr"/>
      <family val="2"/>
      <charset val="204"/>
    </font>
    <font>
      <b/>
      <sz val="17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1" fillId="0" borderId="6">
      <alignment horizontal="left" vertical="top" wrapText="1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0" borderId="0" xfId="0" applyFont="1"/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6" fontId="8" fillId="2" borderId="4" xfId="3" applyNumberFormat="1" applyFont="1" applyFill="1" applyBorder="1" applyAlignment="1">
      <alignment horizontal="right" vertical="center" wrapText="1"/>
    </xf>
    <xf numFmtId="9" fontId="8" fillId="0" borderId="2" xfId="2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  <protection locked="0"/>
    </xf>
    <xf numFmtId="9" fontId="9" fillId="0" borderId="2" xfId="2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2" xfId="0" applyFont="1" applyFill="1" applyBorder="1" applyAlignment="1" applyProtection="1">
      <alignment horizontal="right" vertical="center" wrapText="1"/>
      <protection locked="0"/>
    </xf>
    <xf numFmtId="167" fontId="10" fillId="2" borderId="2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vertical="center" wrapText="1"/>
    </xf>
    <xf numFmtId="165" fontId="9" fillId="0" borderId="2" xfId="0" applyNumberFormat="1" applyFont="1" applyBorder="1" applyAlignment="1">
      <alignment vertical="center" wrapText="1"/>
    </xf>
    <xf numFmtId="165" fontId="8" fillId="3" borderId="2" xfId="0" applyNumberFormat="1" applyFont="1" applyFill="1" applyBorder="1" applyAlignment="1">
      <alignment vertical="center" wrapText="1"/>
    </xf>
    <xf numFmtId="168" fontId="9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165" fontId="8" fillId="0" borderId="2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/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4">
    <cellStyle name="xl44" xfId="1"/>
    <cellStyle name="Обычный" xfId="0" builtinId="0"/>
    <cellStyle name="Процентный" xfId="2" builtinId="5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1"/>
  <sheetViews>
    <sheetView tabSelected="1" topLeftCell="A47" zoomScale="80" zoomScaleNormal="80" workbookViewId="0">
      <selection activeCell="A71" sqref="A71"/>
    </sheetView>
  </sheetViews>
  <sheetFormatPr defaultRowHeight="12.75"/>
  <cols>
    <col min="1" max="1" width="59.5703125" style="1" customWidth="1"/>
    <col min="2" max="2" width="20.140625" style="1" customWidth="1"/>
    <col min="3" max="3" width="21.7109375" style="1" customWidth="1"/>
    <col min="4" max="4" width="17.85546875" style="1" customWidth="1"/>
    <col min="5" max="16384" width="9.140625" style="1"/>
  </cols>
  <sheetData>
    <row r="1" spans="1:4" ht="22.5" customHeight="1">
      <c r="A1" s="46"/>
      <c r="B1" s="47"/>
      <c r="C1" s="47"/>
    </row>
    <row r="2" spans="1:4" ht="21" customHeight="1">
      <c r="A2" s="43" t="s">
        <v>34</v>
      </c>
      <c r="B2" s="43"/>
      <c r="C2" s="43"/>
      <c r="D2" s="43"/>
    </row>
    <row r="3" spans="1:4" ht="21" customHeight="1">
      <c r="A3" s="43" t="s">
        <v>64</v>
      </c>
      <c r="B3" s="43"/>
      <c r="C3" s="43"/>
      <c r="D3" s="43"/>
    </row>
    <row r="4" spans="1:4" ht="18" customHeight="1">
      <c r="A4" s="2"/>
      <c r="B4" s="48"/>
      <c r="C4" s="48"/>
    </row>
    <row r="5" spans="1:4" ht="27.75" customHeight="1">
      <c r="A5" s="44" t="s">
        <v>14</v>
      </c>
      <c r="B5" s="49" t="s">
        <v>65</v>
      </c>
      <c r="C5" s="49" t="s">
        <v>66</v>
      </c>
      <c r="D5" s="44" t="s">
        <v>15</v>
      </c>
    </row>
    <row r="6" spans="1:4" ht="15.75" customHeight="1">
      <c r="A6" s="45"/>
      <c r="B6" s="50"/>
      <c r="C6" s="51"/>
      <c r="D6" s="45"/>
    </row>
    <row r="7" spans="1:4" ht="25.5" customHeight="1">
      <c r="A7" s="16" t="s">
        <v>28</v>
      </c>
      <c r="B7" s="19">
        <f>SUM(B9:B29)</f>
        <v>1682.925</v>
      </c>
      <c r="C7" s="19">
        <f>SUM(C9:C29)</f>
        <v>223.12873999999999</v>
      </c>
      <c r="D7" s="20">
        <f>C7/B7</f>
        <v>0.13258388817089295</v>
      </c>
    </row>
    <row r="8" spans="1:4" ht="21" customHeight="1">
      <c r="A8" s="7" t="s">
        <v>0</v>
      </c>
      <c r="B8" s="21"/>
      <c r="C8" s="22"/>
      <c r="D8" s="20"/>
    </row>
    <row r="9" spans="1:4" ht="21" customHeight="1">
      <c r="A9" s="8" t="s">
        <v>1</v>
      </c>
      <c r="B9" s="23">
        <v>419</v>
      </c>
      <c r="C9" s="23">
        <v>36.00938</v>
      </c>
      <c r="D9" s="24">
        <f t="shared" ref="D9:D69" si="0">C9/B9</f>
        <v>8.5941241050119327E-2</v>
      </c>
    </row>
    <row r="10" spans="1:4" ht="20.25">
      <c r="A10" s="8" t="s">
        <v>2</v>
      </c>
      <c r="B10" s="23"/>
      <c r="C10" s="23">
        <v>0</v>
      </c>
      <c r="D10" s="24"/>
    </row>
    <row r="11" spans="1:4" ht="19.5" customHeight="1">
      <c r="A11" s="8" t="s">
        <v>3</v>
      </c>
      <c r="B11" s="23">
        <v>588</v>
      </c>
      <c r="C11" s="23">
        <v>70.355059999999995</v>
      </c>
      <c r="D11" s="24">
        <f t="shared" si="0"/>
        <v>0.11965146258503401</v>
      </c>
    </row>
    <row r="12" spans="1:4" ht="21.75" customHeight="1">
      <c r="A12" s="8" t="s">
        <v>4</v>
      </c>
      <c r="B12" s="23">
        <v>267</v>
      </c>
      <c r="C12" s="23">
        <v>3.4758200000000001</v>
      </c>
      <c r="D12" s="24">
        <f t="shared" si="0"/>
        <v>1.3018052434456929E-2</v>
      </c>
    </row>
    <row r="13" spans="1:4" ht="20.25">
      <c r="A13" s="8" t="s">
        <v>12</v>
      </c>
      <c r="B13" s="23">
        <v>4</v>
      </c>
      <c r="C13" s="23">
        <v>0.3</v>
      </c>
      <c r="D13" s="24">
        <f t="shared" si="0"/>
        <v>7.4999999999999997E-2</v>
      </c>
    </row>
    <row r="14" spans="1:4" ht="37.5" hidden="1">
      <c r="A14" s="8" t="s">
        <v>5</v>
      </c>
      <c r="B14" s="23"/>
      <c r="C14" s="23"/>
      <c r="D14" s="24" t="e">
        <f t="shared" si="0"/>
        <v>#DIV/0!</v>
      </c>
    </row>
    <row r="15" spans="1:4" ht="93.75" hidden="1">
      <c r="A15" s="13" t="s">
        <v>35</v>
      </c>
      <c r="B15" s="26"/>
      <c r="C15" s="23"/>
      <c r="D15" s="24" t="e">
        <f>C15/B15</f>
        <v>#DIV/0!</v>
      </c>
    </row>
    <row r="16" spans="1:4" ht="37.5">
      <c r="A16" s="8" t="s">
        <v>39</v>
      </c>
      <c r="B16" s="23">
        <v>65</v>
      </c>
      <c r="C16" s="23">
        <v>36.083289999999998</v>
      </c>
      <c r="D16" s="24">
        <f>C16/B16</f>
        <v>0.55512753846153839</v>
      </c>
    </row>
    <row r="17" spans="1:4" ht="54" customHeight="1">
      <c r="A17" s="8" t="s">
        <v>30</v>
      </c>
      <c r="B17" s="23">
        <v>200</v>
      </c>
      <c r="C17" s="25">
        <v>0</v>
      </c>
      <c r="D17" s="24">
        <f>C17/B17</f>
        <v>0</v>
      </c>
    </row>
    <row r="18" spans="1:4" ht="54.75" hidden="1" customHeight="1">
      <c r="A18" s="8" t="s">
        <v>18</v>
      </c>
      <c r="B18" s="23">
        <v>0</v>
      </c>
      <c r="C18" s="23">
        <v>0</v>
      </c>
      <c r="D18" s="24" t="e">
        <f t="shared" ref="D18:D21" si="1">C18/B18</f>
        <v>#DIV/0!</v>
      </c>
    </row>
    <row r="19" spans="1:4" ht="55.5" hidden="1" customHeight="1">
      <c r="A19" s="13" t="s">
        <v>26</v>
      </c>
      <c r="B19" s="23"/>
      <c r="C19" s="23"/>
      <c r="D19" s="24" t="e">
        <f t="shared" si="1"/>
        <v>#DIV/0!</v>
      </c>
    </row>
    <row r="20" spans="1:4" ht="36.75" customHeight="1">
      <c r="A20" s="33" t="s">
        <v>36</v>
      </c>
      <c r="B20" s="23">
        <v>0</v>
      </c>
      <c r="C20" s="23">
        <v>0</v>
      </c>
      <c r="D20" s="24" t="e">
        <f t="shared" si="1"/>
        <v>#DIV/0!</v>
      </c>
    </row>
    <row r="21" spans="1:4" ht="18.75" customHeight="1">
      <c r="A21" s="40" t="s">
        <v>62</v>
      </c>
      <c r="B21" s="23">
        <v>0</v>
      </c>
      <c r="C21" s="23">
        <v>0</v>
      </c>
      <c r="D21" s="24" t="e">
        <f t="shared" si="1"/>
        <v>#DIV/0!</v>
      </c>
    </row>
    <row r="22" spans="1:4" ht="0.75" hidden="1" customHeight="1">
      <c r="A22" s="14" t="s">
        <v>19</v>
      </c>
      <c r="B22" s="26"/>
      <c r="C22" s="23"/>
      <c r="D22" s="24" t="e">
        <f t="shared" si="0"/>
        <v>#DIV/0!</v>
      </c>
    </row>
    <row r="23" spans="1:4" ht="40.5" hidden="1" customHeight="1">
      <c r="A23" s="15" t="s">
        <v>20</v>
      </c>
      <c r="B23" s="23"/>
      <c r="C23" s="23"/>
      <c r="D23" s="24" t="e">
        <f t="shared" si="0"/>
        <v>#DIV/0!</v>
      </c>
    </row>
    <row r="24" spans="1:4" ht="39" customHeight="1">
      <c r="A24" s="15" t="s">
        <v>21</v>
      </c>
      <c r="B24" s="23">
        <v>0</v>
      </c>
      <c r="C24" s="23">
        <v>0</v>
      </c>
      <c r="D24" s="24" t="e">
        <f t="shared" si="0"/>
        <v>#DIV/0!</v>
      </c>
    </row>
    <row r="25" spans="1:4" ht="0.75" hidden="1" customHeight="1">
      <c r="A25" s="15" t="s">
        <v>22</v>
      </c>
      <c r="B25" s="26"/>
      <c r="C25" s="23"/>
      <c r="D25" s="24" t="e">
        <f t="shared" si="0"/>
        <v>#DIV/0!</v>
      </c>
    </row>
    <row r="26" spans="1:4" ht="21" hidden="1" customHeight="1">
      <c r="A26" s="15" t="s">
        <v>23</v>
      </c>
      <c r="B26" s="26"/>
      <c r="C26" s="23"/>
      <c r="D26" s="24" t="e">
        <f t="shared" si="0"/>
        <v>#DIV/0!</v>
      </c>
    </row>
    <row r="27" spans="1:4" ht="17.25" hidden="1" customHeight="1">
      <c r="A27" s="15" t="s">
        <v>24</v>
      </c>
      <c r="B27" s="26"/>
      <c r="C27" s="23"/>
      <c r="D27" s="24" t="e">
        <f t="shared" si="0"/>
        <v>#DIV/0!</v>
      </c>
    </row>
    <row r="28" spans="1:4" ht="25.5" customHeight="1">
      <c r="A28" s="15" t="s">
        <v>32</v>
      </c>
      <c r="B28" s="26"/>
      <c r="C28" s="23">
        <v>-1.481E-2</v>
      </c>
      <c r="D28" s="24" t="e">
        <f t="shared" si="0"/>
        <v>#DIV/0!</v>
      </c>
    </row>
    <row r="29" spans="1:4" ht="20.25">
      <c r="A29" s="15" t="s">
        <v>49</v>
      </c>
      <c r="B29" s="23">
        <v>139.92500000000001</v>
      </c>
      <c r="C29" s="23">
        <v>76.92</v>
      </c>
      <c r="D29" s="24">
        <f t="shared" si="0"/>
        <v>0.54972306592817577</v>
      </c>
    </row>
    <row r="30" spans="1:4" ht="30" customHeight="1">
      <c r="A30" s="17" t="s">
        <v>16</v>
      </c>
      <c r="B30" s="27">
        <v>9111.3219700000009</v>
      </c>
      <c r="C30" s="27">
        <v>343</v>
      </c>
      <c r="D30" s="24">
        <f t="shared" si="0"/>
        <v>3.7645470232460676E-2</v>
      </c>
    </row>
    <row r="31" spans="1:4" ht="27.75" customHeight="1">
      <c r="A31" s="18" t="s">
        <v>6</v>
      </c>
      <c r="B31" s="28">
        <f>B7+B30</f>
        <v>10794.24697</v>
      </c>
      <c r="C31" s="28">
        <f>C7+C30</f>
        <v>566.12873999999999</v>
      </c>
      <c r="D31" s="20">
        <f t="shared" si="0"/>
        <v>5.2447265804962402E-2</v>
      </c>
    </row>
    <row r="32" spans="1:4" ht="22.5" customHeight="1">
      <c r="A32" s="9" t="s">
        <v>7</v>
      </c>
      <c r="B32" s="29"/>
      <c r="C32" s="29"/>
      <c r="D32" s="20"/>
    </row>
    <row r="33" spans="1:4" ht="22.5" customHeight="1">
      <c r="A33" s="35" t="s">
        <v>25</v>
      </c>
      <c r="B33" s="36">
        <f>B34+B35+B37+B38+B36</f>
        <v>3995.5</v>
      </c>
      <c r="C33" s="36">
        <f>C34+C35+C37+C38+C36</f>
        <v>68.329399999999993</v>
      </c>
      <c r="D33" s="20">
        <f t="shared" si="0"/>
        <v>1.7101589287948939E-2</v>
      </c>
    </row>
    <row r="34" spans="1:4" ht="21" customHeight="1">
      <c r="A34" s="39" t="s">
        <v>54</v>
      </c>
      <c r="B34" s="30">
        <v>3093.7</v>
      </c>
      <c r="C34" s="30">
        <v>44.990209999999998</v>
      </c>
      <c r="D34" s="24">
        <f t="shared" si="0"/>
        <v>1.4542525131719301E-2</v>
      </c>
    </row>
    <row r="35" spans="1:4" ht="20.25" customHeight="1">
      <c r="A35" s="39" t="s">
        <v>55</v>
      </c>
      <c r="B35" s="30">
        <v>861.8</v>
      </c>
      <c r="C35" s="30">
        <v>23.339189999999999</v>
      </c>
      <c r="D35" s="24">
        <f t="shared" si="0"/>
        <v>2.7081909955906241E-2</v>
      </c>
    </row>
    <row r="36" spans="1:4" ht="11.25" hidden="1" customHeight="1">
      <c r="A36" s="41" t="s">
        <v>63</v>
      </c>
      <c r="B36" s="30">
        <v>0</v>
      </c>
      <c r="C36" s="30">
        <v>0</v>
      </c>
      <c r="D36" s="24"/>
    </row>
    <row r="37" spans="1:4" ht="21.75" customHeight="1">
      <c r="A37" s="10" t="s">
        <v>17</v>
      </c>
      <c r="B37" s="30">
        <v>10</v>
      </c>
      <c r="C37" s="30">
        <v>0</v>
      </c>
      <c r="D37" s="24"/>
    </row>
    <row r="38" spans="1:4" ht="23.25" customHeight="1">
      <c r="A38" s="10" t="s">
        <v>8</v>
      </c>
      <c r="B38" s="30">
        <v>30</v>
      </c>
      <c r="C38" s="30">
        <v>0</v>
      </c>
      <c r="D38" s="24">
        <f t="shared" si="0"/>
        <v>0</v>
      </c>
    </row>
    <row r="39" spans="1:4" ht="24.75" customHeight="1">
      <c r="A39" s="37" t="s">
        <v>9</v>
      </c>
      <c r="B39" s="36">
        <v>273.60000000000002</v>
      </c>
      <c r="C39" s="36">
        <v>0</v>
      </c>
      <c r="D39" s="20">
        <f t="shared" si="0"/>
        <v>0</v>
      </c>
    </row>
    <row r="40" spans="1:4" ht="24.75" customHeight="1">
      <c r="A40" s="37" t="s">
        <v>67</v>
      </c>
      <c r="B40" s="36">
        <v>235.67099999999999</v>
      </c>
      <c r="C40" s="36">
        <v>0</v>
      </c>
      <c r="D40" s="20">
        <f t="shared" si="0"/>
        <v>0</v>
      </c>
    </row>
    <row r="41" spans="1:4" ht="21.75" customHeight="1">
      <c r="A41" s="37" t="s">
        <v>52</v>
      </c>
      <c r="B41" s="36">
        <f>B42+B47</f>
        <v>3941.7460000000001</v>
      </c>
      <c r="C41" s="36">
        <f>C42+C47</f>
        <v>0</v>
      </c>
      <c r="D41" s="20">
        <f t="shared" si="0"/>
        <v>0</v>
      </c>
    </row>
    <row r="42" spans="1:4" ht="28.5" customHeight="1">
      <c r="A42" s="17" t="s">
        <v>43</v>
      </c>
      <c r="B42" s="36">
        <f>B43+B44+B45+B46</f>
        <v>2949.0160000000001</v>
      </c>
      <c r="C42" s="36">
        <f>C43+C44+C45+C46</f>
        <v>0</v>
      </c>
      <c r="D42" s="20">
        <f t="shared" si="0"/>
        <v>0</v>
      </c>
    </row>
    <row r="43" spans="1:4" ht="40.5" customHeight="1">
      <c r="A43" s="34" t="s">
        <v>40</v>
      </c>
      <c r="B43" s="30">
        <v>1366.211</v>
      </c>
      <c r="C43" s="30">
        <v>0</v>
      </c>
      <c r="D43" s="24">
        <f t="shared" si="0"/>
        <v>0</v>
      </c>
    </row>
    <row r="44" spans="1:4" ht="59.25" customHeight="1">
      <c r="A44" s="34" t="s">
        <v>41</v>
      </c>
      <c r="B44" s="30">
        <v>1582.8050000000001</v>
      </c>
      <c r="C44" s="30">
        <v>0</v>
      </c>
      <c r="D44" s="24">
        <f t="shared" si="0"/>
        <v>0</v>
      </c>
    </row>
    <row r="45" spans="1:4" ht="21" customHeight="1">
      <c r="A45" s="34" t="s">
        <v>42</v>
      </c>
      <c r="B45" s="30">
        <v>0</v>
      </c>
      <c r="C45" s="30">
        <v>0</v>
      </c>
      <c r="D45" s="24" t="e">
        <f t="shared" si="0"/>
        <v>#DIV/0!</v>
      </c>
    </row>
    <row r="46" spans="1:4" ht="55.5" hidden="1" customHeight="1">
      <c r="A46" s="38" t="s">
        <v>53</v>
      </c>
      <c r="B46" s="30">
        <v>0</v>
      </c>
      <c r="C46" s="30">
        <v>0</v>
      </c>
      <c r="D46" s="24" t="e">
        <f t="shared" si="0"/>
        <v>#DIV/0!</v>
      </c>
    </row>
    <row r="47" spans="1:4" ht="39" customHeight="1">
      <c r="A47" s="17" t="s">
        <v>33</v>
      </c>
      <c r="B47" s="36">
        <f>B48+B50+B51+B49</f>
        <v>992.73</v>
      </c>
      <c r="C47" s="36">
        <f>C48+C50+C51+C49</f>
        <v>0</v>
      </c>
      <c r="D47" s="20">
        <f t="shared" si="0"/>
        <v>0</v>
      </c>
    </row>
    <row r="48" spans="1:4" ht="63" customHeight="1">
      <c r="A48" s="3" t="s">
        <v>56</v>
      </c>
      <c r="B48" s="30">
        <v>100</v>
      </c>
      <c r="C48" s="30">
        <v>0</v>
      </c>
      <c r="D48" s="24">
        <f t="shared" si="0"/>
        <v>0</v>
      </c>
    </row>
    <row r="49" spans="1:4" ht="55.5" hidden="1" customHeight="1">
      <c r="A49" s="3" t="s">
        <v>51</v>
      </c>
      <c r="B49" s="30">
        <v>0</v>
      </c>
      <c r="C49" s="30">
        <v>0</v>
      </c>
      <c r="D49" s="24" t="e">
        <f t="shared" si="0"/>
        <v>#DIV/0!</v>
      </c>
    </row>
    <row r="50" spans="1:4" ht="26.25" customHeight="1">
      <c r="A50" s="3" t="s">
        <v>60</v>
      </c>
      <c r="B50" s="30">
        <v>892.73</v>
      </c>
      <c r="C50" s="30">
        <v>0</v>
      </c>
      <c r="D50" s="24">
        <f t="shared" si="0"/>
        <v>0</v>
      </c>
    </row>
    <row r="51" spans="1:4" ht="3" hidden="1" customHeight="1">
      <c r="A51" s="3" t="s">
        <v>47</v>
      </c>
      <c r="B51" s="30">
        <v>0</v>
      </c>
      <c r="C51" s="30">
        <v>0</v>
      </c>
      <c r="D51" s="24"/>
    </row>
    <row r="52" spans="1:4" ht="29.25" customHeight="1">
      <c r="A52" s="17" t="s">
        <v>48</v>
      </c>
      <c r="B52" s="30">
        <f>B53+B56+B60</f>
        <v>2247.7299699999999</v>
      </c>
      <c r="C52" s="30">
        <v>0</v>
      </c>
      <c r="D52" s="20">
        <f t="shared" si="0"/>
        <v>0</v>
      </c>
    </row>
    <row r="53" spans="1:4" ht="21" customHeight="1">
      <c r="A53" s="17" t="s">
        <v>27</v>
      </c>
      <c r="B53" s="36">
        <f>B54+B55</f>
        <v>25</v>
      </c>
      <c r="C53" s="36">
        <f>C54+C55</f>
        <v>0</v>
      </c>
      <c r="D53" s="20">
        <f t="shared" si="0"/>
        <v>0</v>
      </c>
    </row>
    <row r="54" spans="1:4" ht="21" hidden="1" customHeight="1">
      <c r="A54" s="3" t="s">
        <v>44</v>
      </c>
      <c r="B54" s="30">
        <v>0</v>
      </c>
      <c r="C54" s="30">
        <v>0</v>
      </c>
      <c r="D54" s="24" t="e">
        <f t="shared" si="0"/>
        <v>#DIV/0!</v>
      </c>
    </row>
    <row r="55" spans="1:4" ht="64.5" customHeight="1">
      <c r="A55" s="3" t="s">
        <v>57</v>
      </c>
      <c r="B55" s="30">
        <v>25</v>
      </c>
      <c r="C55" s="30">
        <v>0</v>
      </c>
      <c r="D55" s="24">
        <f t="shared" si="0"/>
        <v>0</v>
      </c>
    </row>
    <row r="56" spans="1:4" ht="27" customHeight="1">
      <c r="A56" s="12" t="s">
        <v>13</v>
      </c>
      <c r="B56" s="36">
        <f>B57+B58+B59</f>
        <v>200</v>
      </c>
      <c r="C56" s="36">
        <f>C57+C58+C59</f>
        <v>0</v>
      </c>
      <c r="D56" s="20">
        <f t="shared" si="0"/>
        <v>0</v>
      </c>
    </row>
    <row r="57" spans="1:4" ht="75" hidden="1" customHeight="1">
      <c r="A57" s="11" t="s">
        <v>61</v>
      </c>
      <c r="B57" s="30">
        <v>0</v>
      </c>
      <c r="C57" s="30">
        <v>0</v>
      </c>
      <c r="D57" s="24" t="e">
        <f t="shared" si="0"/>
        <v>#DIV/0!</v>
      </c>
    </row>
    <row r="58" spans="1:4" ht="19.5" hidden="1" customHeight="1">
      <c r="A58" s="11" t="s">
        <v>50</v>
      </c>
      <c r="B58" s="30">
        <v>0</v>
      </c>
      <c r="C58" s="30">
        <v>0</v>
      </c>
      <c r="D58" s="24" t="e">
        <f t="shared" si="0"/>
        <v>#DIV/0!</v>
      </c>
    </row>
    <row r="59" spans="1:4" ht="23.25" customHeight="1">
      <c r="A59" s="11" t="s">
        <v>45</v>
      </c>
      <c r="B59" s="30">
        <v>200</v>
      </c>
      <c r="C59" s="30">
        <v>0</v>
      </c>
      <c r="D59" s="24">
        <f t="shared" si="0"/>
        <v>0</v>
      </c>
    </row>
    <row r="60" spans="1:4" ht="20.25">
      <c r="A60" s="12" t="s">
        <v>10</v>
      </c>
      <c r="B60" s="36">
        <f>B61+B62+B64+B66+B67+B63+B65</f>
        <v>2022.7299699999999</v>
      </c>
      <c r="C60" s="36">
        <f>C61+C62+C64+C66+C67+C63</f>
        <v>0</v>
      </c>
      <c r="D60" s="20">
        <f t="shared" si="0"/>
        <v>0</v>
      </c>
    </row>
    <row r="61" spans="1:4" ht="18.75" customHeight="1">
      <c r="A61" s="39" t="s">
        <v>58</v>
      </c>
      <c r="B61" s="30">
        <v>554.11371999999994</v>
      </c>
      <c r="C61" s="30">
        <v>0</v>
      </c>
      <c r="D61" s="24">
        <f t="shared" si="0"/>
        <v>0</v>
      </c>
    </row>
    <row r="62" spans="1:4" ht="21.75" customHeight="1">
      <c r="A62" s="10" t="s">
        <v>37</v>
      </c>
      <c r="B62" s="30">
        <v>150</v>
      </c>
      <c r="C62" s="30">
        <v>0</v>
      </c>
      <c r="D62" s="24">
        <f t="shared" si="0"/>
        <v>0</v>
      </c>
    </row>
    <row r="63" spans="1:4" ht="36.75" hidden="1" customHeight="1">
      <c r="A63" s="11" t="s">
        <v>53</v>
      </c>
      <c r="B63" s="30">
        <v>0</v>
      </c>
      <c r="C63" s="30">
        <v>0</v>
      </c>
      <c r="D63" s="24" t="e">
        <f t="shared" si="0"/>
        <v>#DIV/0!</v>
      </c>
    </row>
    <row r="64" spans="1:4" ht="37.5">
      <c r="A64" s="11" t="s">
        <v>29</v>
      </c>
      <c r="B64" s="30">
        <v>680.87125000000003</v>
      </c>
      <c r="C64" s="30">
        <v>0</v>
      </c>
      <c r="D64" s="24">
        <f t="shared" si="0"/>
        <v>0</v>
      </c>
    </row>
    <row r="65" spans="1:4" ht="20.25">
      <c r="A65" s="42" t="s">
        <v>68</v>
      </c>
      <c r="B65" s="30">
        <v>50</v>
      </c>
      <c r="C65" s="30"/>
      <c r="D65" s="24"/>
    </row>
    <row r="66" spans="1:4" ht="24.75" customHeight="1">
      <c r="A66" s="34" t="s">
        <v>59</v>
      </c>
      <c r="B66" s="30">
        <v>20</v>
      </c>
      <c r="C66" s="30">
        <v>0</v>
      </c>
      <c r="D66" s="24">
        <f t="shared" si="0"/>
        <v>0</v>
      </c>
    </row>
    <row r="67" spans="1:4" ht="39.75" customHeight="1">
      <c r="A67" s="11" t="s">
        <v>38</v>
      </c>
      <c r="B67" s="30">
        <v>567.745</v>
      </c>
      <c r="C67" s="30">
        <v>0</v>
      </c>
      <c r="D67" s="24">
        <f t="shared" si="0"/>
        <v>0</v>
      </c>
    </row>
    <row r="68" spans="1:4" ht="18.75" customHeight="1">
      <c r="A68" s="12" t="s">
        <v>46</v>
      </c>
      <c r="B68" s="36">
        <v>100</v>
      </c>
      <c r="C68" s="36">
        <v>0</v>
      </c>
      <c r="D68" s="20">
        <f t="shared" si="0"/>
        <v>0</v>
      </c>
    </row>
    <row r="69" spans="1:4" ht="20.25">
      <c r="A69" s="12" t="s">
        <v>11</v>
      </c>
      <c r="B69" s="31">
        <f>B33+B39+B41+B53+B56+B60+B68+B40</f>
        <v>10794.246970000002</v>
      </c>
      <c r="C69" s="31">
        <f>C33+C39+C41+C53+C56+C60+C68</f>
        <v>68.329399999999993</v>
      </c>
      <c r="D69" s="20">
        <f t="shared" si="0"/>
        <v>6.3301683007536353E-3</v>
      </c>
    </row>
    <row r="70" spans="1:4" ht="20.25">
      <c r="A70" s="4" t="s">
        <v>31</v>
      </c>
      <c r="B70" s="32">
        <f>B31+(-B69)</f>
        <v>0</v>
      </c>
      <c r="C70" s="32">
        <f>C31+(-C69)</f>
        <v>497.79934000000003</v>
      </c>
      <c r="D70" s="20"/>
    </row>
    <row r="71" spans="1:4" ht="18.75">
      <c r="A71" s="6" t="s">
        <v>69</v>
      </c>
      <c r="B71" s="5"/>
      <c r="C71" s="5"/>
      <c r="D71" s="5"/>
    </row>
  </sheetData>
  <mergeCells count="8">
    <mergeCell ref="A2:D2"/>
    <mergeCell ref="A5:A6"/>
    <mergeCell ref="D5:D6"/>
    <mergeCell ref="A1:C1"/>
    <mergeCell ref="B4:C4"/>
    <mergeCell ref="B5:B6"/>
    <mergeCell ref="C5:C6"/>
    <mergeCell ref="A3:D3"/>
  </mergeCells>
  <phoneticPr fontId="0" type="noConversion"/>
  <printOptions horizontalCentered="1"/>
  <pageMargins left="0" right="0" top="0" bottom="0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кужмара</vt:lpstr>
      <vt:lpstr>кужмара!Заголовки_для_печати</vt:lpstr>
    </vt:vector>
  </TitlesOfParts>
  <Company>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Бажнина Г.А.</dc:creator>
  <cp:lastModifiedBy>Пользователь 1</cp:lastModifiedBy>
  <cp:lastPrinted>2018-11-06T05:08:20Z</cp:lastPrinted>
  <dcterms:created xsi:type="dcterms:W3CDTF">2006-01-20T08:22:15Z</dcterms:created>
  <dcterms:modified xsi:type="dcterms:W3CDTF">2023-03-10T06:00:03Z</dcterms:modified>
</cp:coreProperties>
</file>