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4" i="3"/>
  <c r="D69"/>
  <c r="D52"/>
  <c r="C42"/>
  <c r="B42"/>
  <c r="D43"/>
  <c r="B44"/>
  <c r="B33"/>
  <c r="C50"/>
  <c r="B50"/>
  <c r="C44"/>
  <c r="D46"/>
  <c r="C33"/>
  <c r="B64"/>
  <c r="D40"/>
  <c r="C41" l="1"/>
  <c r="B41"/>
  <c r="D25"/>
  <c r="D26"/>
  <c r="D27"/>
  <c r="D28"/>
  <c r="D18"/>
  <c r="D19"/>
  <c r="D20"/>
  <c r="D21"/>
  <c r="C7"/>
  <c r="C31" s="1"/>
  <c r="D67"/>
  <c r="D49"/>
  <c r="D53"/>
  <c r="C57"/>
  <c r="B57"/>
  <c r="D59"/>
  <c r="B7"/>
  <c r="B31" s="1"/>
  <c r="D29"/>
  <c r="D17"/>
  <c r="D62"/>
  <c r="C60"/>
  <c r="B60"/>
  <c r="D54"/>
  <c r="D63"/>
  <c r="D61"/>
  <c r="D58"/>
  <c r="D51"/>
  <c r="D68"/>
  <c r="D70"/>
  <c r="D71"/>
  <c r="D45"/>
  <c r="D47"/>
  <c r="D48"/>
  <c r="D24"/>
  <c r="D16"/>
  <c r="D15"/>
  <c r="D23"/>
  <c r="D66"/>
  <c r="D14"/>
  <c r="D22"/>
  <c r="D72"/>
  <c r="D38"/>
  <c r="D13"/>
  <c r="D9"/>
  <c r="D11"/>
  <c r="D12"/>
  <c r="D30"/>
  <c r="D34"/>
  <c r="D35"/>
  <c r="D39"/>
  <c r="D65"/>
  <c r="C56" l="1"/>
  <c r="C73"/>
  <c r="C74" s="1"/>
  <c r="B73"/>
  <c r="D60"/>
  <c r="D57"/>
  <c r="D50"/>
  <c r="D44"/>
  <c r="B56"/>
  <c r="D33"/>
  <c r="D31"/>
  <c r="D7"/>
  <c r="D64"/>
  <c r="D41" l="1"/>
  <c r="B74"/>
  <c r="D56"/>
  <c r="D73" l="1"/>
</calcChain>
</file>

<file path=xl/sharedStrings.xml><?xml version="1.0" encoding="utf-8"?>
<sst xmlns="http://schemas.openxmlformats.org/spreadsheetml/2006/main" count="75" uniqueCount="74">
  <si>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</si>
  <si>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</si>
  <si>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</si>
  <si>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</si>
  <si>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</si>
  <si>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</si>
  <si>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</si>
  <si>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</si>
  <si>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</si>
  <si>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</si>
  <si>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</si>
  <si>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</si>
  <si>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</si>
  <si>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</si>
  <si>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</si>
  <si>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</si>
  <si>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</si>
  <si>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</si>
  <si>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</si>
  <si>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</si>
  <si>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</si>
  <si>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</si>
  <si>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</si>
  <si>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</si>
  <si>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</si>
  <si>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</si>
  <si>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</si>
  <si>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</si>
  <si>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</si>
  <si>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</si>
  <si>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</si>
  <si>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</si>
  <si>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</si>
  <si>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</si>
  <si>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</si>
  <si>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</si>
  <si>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</si>
  <si>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</si>
  <si>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</si>
  <si>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</si>
  <si>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</si>
  <si>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</si>
  <si>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</si>
  <si>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</si>
  <si>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</si>
  <si>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</si>
  <si>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</si>
  <si>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</si>
  <si>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</si>
  <si>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</si>
  <si>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</si>
  <si>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</si>
  <si>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</si>
  <si>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</si>
  <si>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</si>
  <si>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</si>
  <si>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</si>
  <si>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</si>
  <si>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</si>
  <si>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</si>
  <si>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</si>
  <si>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</si>
  <si>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план на       2023 год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</si>
  <si>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</si>
  <si>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</si>
  <si>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</si>
  <si>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</si>
  <si>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Капитальный ремонт и ремонт автомобильных дорог общего пользования за счет собственных средств</t>
  </si>
  <si>
    <t>Актуализация правил землепользования и застройки</t>
  </si>
  <si>
    <t>Водное хозяйство</t>
  </si>
  <si>
    <t>Восстановление водных обьектов, защита от негативного воздействия вод</t>
  </si>
  <si>
    <t>по состоянию на 01 января 2024 года</t>
  </si>
  <si>
    <t>факт на 01.01.2024 г.</t>
  </si>
  <si>
    <t>Доходы , поступающие в порядке возмещения расходов, понесенных в связи с эксплуатацией имущества поселений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</si>
</sst>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5"/>
  <sheetViews>
    <sheetView tabSelected="1" topLeftCell="A50" zoomScale="80" zoomScaleNormal="80" workbookViewId="0">
      <selection activeCell="C73" sqref="C73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71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62</v>
      </c>
      <c r="C5" s="49" t="s">
        <v>72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2382.9250000000002</v>
      </c>
      <c r="C7" s="19">
        <f>SUM(C9:C29)</f>
        <v>3328.2685700000006</v>
      </c>
      <c r="D7" s="20">
        <f>C7/B7</f>
        <v>1.396715620508409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379</v>
      </c>
      <c r="C9" s="23">
        <v>420.23097000000001</v>
      </c>
      <c r="D9" s="24">
        <f t="shared" ref="D9:D73" si="0">C9/B9</f>
        <v>1.1087888390501319</v>
      </c>
    </row>
    <row r="10" spans="1:4" ht="20.25">
      <c r="A10" s="8" t="s">
        <v>2</v>
      </c>
      <c r="B10" s="23"/>
      <c r="C10" s="23">
        <v>9.9215999999999998</v>
      </c>
      <c r="D10" s="24"/>
    </row>
    <row r="11" spans="1:4" ht="19.5" customHeight="1">
      <c r="A11" s="8" t="s">
        <v>3</v>
      </c>
      <c r="B11" s="23">
        <v>538</v>
      </c>
      <c r="C11" s="23">
        <v>613.43699000000004</v>
      </c>
      <c r="D11" s="24">
        <f t="shared" si="0"/>
        <v>1.1402174535315985</v>
      </c>
    </row>
    <row r="12" spans="1:4" ht="21.75" customHeight="1">
      <c r="A12" s="8" t="s">
        <v>4</v>
      </c>
      <c r="B12" s="23">
        <v>267</v>
      </c>
      <c r="C12" s="23">
        <v>305.10874999999999</v>
      </c>
      <c r="D12" s="24">
        <f t="shared" si="0"/>
        <v>1.1427294007490636</v>
      </c>
    </row>
    <row r="13" spans="1:4" ht="20.25">
      <c r="A13" s="8" t="s">
        <v>12</v>
      </c>
      <c r="B13" s="23">
        <v>4</v>
      </c>
      <c r="C13" s="23">
        <v>3.82</v>
      </c>
      <c r="D13" s="24">
        <f t="shared" si="0"/>
        <v>0.95499999999999996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38</v>
      </c>
      <c r="B16" s="23">
        <v>565</v>
      </c>
      <c r="C16" s="23">
        <v>675.43692999999996</v>
      </c>
      <c r="D16" s="24">
        <f>C16/B16</f>
        <v>1.1954635929203539</v>
      </c>
    </row>
    <row r="17" spans="1:4" ht="54" customHeight="1">
      <c r="A17" s="8" t="s">
        <v>30</v>
      </c>
      <c r="B17" s="23">
        <v>200</v>
      </c>
      <c r="C17" s="25">
        <v>399.28829000000002</v>
      </c>
      <c r="D17" s="24">
        <f>C17/B17</f>
        <v>1.9964414500000001</v>
      </c>
    </row>
    <row r="18" spans="1:4" ht="56.25">
      <c r="A18" s="8" t="s">
        <v>18</v>
      </c>
      <c r="B18" s="23">
        <v>20</v>
      </c>
      <c r="C18" s="23">
        <v>28.68582</v>
      </c>
      <c r="D18" s="24">
        <f t="shared" ref="D18:D21" si="1">C18/B18</f>
        <v>1.434291</v>
      </c>
    </row>
    <row r="19" spans="1:4" ht="111" customHeight="1">
      <c r="A19" s="13" t="s">
        <v>26</v>
      </c>
      <c r="B19" s="23">
        <v>50</v>
      </c>
      <c r="C19" s="23">
        <v>161.29248000000001</v>
      </c>
      <c r="D19" s="24">
        <f t="shared" si="1"/>
        <v>3.2258496000000001</v>
      </c>
    </row>
    <row r="20" spans="1:4" ht="54" customHeight="1">
      <c r="A20" s="33" t="s">
        <v>73</v>
      </c>
      <c r="B20" s="23">
        <v>20</v>
      </c>
      <c r="C20" s="23">
        <v>34.321210000000001</v>
      </c>
      <c r="D20" s="24">
        <f t="shared" si="1"/>
        <v>1.7160605</v>
      </c>
    </row>
    <row r="21" spans="1:4" ht="18.75" hidden="1" customHeight="1">
      <c r="A21" s="40" t="s">
        <v>60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200</v>
      </c>
      <c r="C24" s="23">
        <v>331.10953000000001</v>
      </c>
      <c r="D24" s="24">
        <f t="shared" si="0"/>
        <v>1.6555476499999999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-6.75</v>
      </c>
      <c r="D28" s="24" t="e">
        <f t="shared" si="0"/>
        <v>#DIV/0!</v>
      </c>
    </row>
    <row r="29" spans="1:4" ht="20.25">
      <c r="A29" s="15" t="s">
        <v>48</v>
      </c>
      <c r="B29" s="23">
        <v>139.92500000000001</v>
      </c>
      <c r="C29" s="23">
        <v>352.36599999999999</v>
      </c>
      <c r="D29" s="24">
        <f t="shared" si="0"/>
        <v>2.5182490619974982</v>
      </c>
    </row>
    <row r="30" spans="1:4" ht="30" customHeight="1">
      <c r="A30" s="17" t="s">
        <v>16</v>
      </c>
      <c r="B30" s="27">
        <v>11031.740320000001</v>
      </c>
      <c r="C30" s="27">
        <v>11108.760319999999</v>
      </c>
      <c r="D30" s="24">
        <f t="shared" si="0"/>
        <v>1.0069816726795469</v>
      </c>
    </row>
    <row r="31" spans="1:4" ht="27.75" customHeight="1">
      <c r="A31" s="18" t="s">
        <v>6</v>
      </c>
      <c r="B31" s="28">
        <f>B7+B30</f>
        <v>13414.66532</v>
      </c>
      <c r="C31" s="28">
        <f>C7+C30</f>
        <v>14437.02889</v>
      </c>
      <c r="D31" s="20">
        <f t="shared" si="0"/>
        <v>1.0762123799298782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4574.6019999999999</v>
      </c>
      <c r="C33" s="36">
        <f>C34+C35+C37+C38+C36</f>
        <v>4443.6652800000002</v>
      </c>
      <c r="D33" s="20">
        <f t="shared" si="0"/>
        <v>0.97137746190816165</v>
      </c>
    </row>
    <row r="34" spans="1:4" ht="21" customHeight="1">
      <c r="A34" s="39" t="s">
        <v>52</v>
      </c>
      <c r="B34" s="30">
        <v>3465.567</v>
      </c>
      <c r="C34" s="30">
        <v>3337.4992000000002</v>
      </c>
      <c r="D34" s="24">
        <f t="shared" si="0"/>
        <v>0.96304564303619011</v>
      </c>
    </row>
    <row r="35" spans="1:4" ht="20.25">
      <c r="A35" s="39" t="s">
        <v>53</v>
      </c>
      <c r="B35" s="30">
        <v>949.67</v>
      </c>
      <c r="C35" s="30">
        <v>946.80107999999996</v>
      </c>
      <c r="D35" s="24">
        <f t="shared" si="0"/>
        <v>0.99697903482262262</v>
      </c>
    </row>
    <row r="36" spans="1:4" ht="37.5">
      <c r="A36" s="41" t="s">
        <v>61</v>
      </c>
      <c r="B36" s="30">
        <v>83.364999999999995</v>
      </c>
      <c r="C36" s="30">
        <v>83.364999999999995</v>
      </c>
      <c r="D36" s="24"/>
    </row>
    <row r="37" spans="1:4" ht="21.75" customHeight="1">
      <c r="A37" s="10" t="s">
        <v>17</v>
      </c>
      <c r="B37" s="30">
        <v>0</v>
      </c>
      <c r="C37" s="30">
        <v>0</v>
      </c>
      <c r="D37" s="24"/>
    </row>
    <row r="38" spans="1:4" ht="23.25" customHeight="1">
      <c r="A38" s="10" t="s">
        <v>8</v>
      </c>
      <c r="B38" s="30">
        <v>76</v>
      </c>
      <c r="C38" s="30">
        <v>76</v>
      </c>
      <c r="D38" s="24">
        <f t="shared" si="0"/>
        <v>1</v>
      </c>
    </row>
    <row r="39" spans="1:4" ht="24.75" customHeight="1">
      <c r="A39" s="37" t="s">
        <v>9</v>
      </c>
      <c r="B39" s="36">
        <v>214.6</v>
      </c>
      <c r="C39" s="36">
        <v>214.6</v>
      </c>
      <c r="D39" s="20">
        <f t="shared" si="0"/>
        <v>1</v>
      </c>
    </row>
    <row r="40" spans="1:4" ht="24.75" customHeight="1">
      <c r="A40" s="37" t="s">
        <v>63</v>
      </c>
      <c r="B40" s="36">
        <v>290.90800000000002</v>
      </c>
      <c r="C40" s="36">
        <v>290.90800000000002</v>
      </c>
      <c r="D40" s="20">
        <f t="shared" si="0"/>
        <v>1</v>
      </c>
    </row>
    <row r="41" spans="1:4" ht="21.75" customHeight="1">
      <c r="A41" s="37" t="s">
        <v>50</v>
      </c>
      <c r="B41" s="36">
        <f>B44+B50+B42</f>
        <v>5736.2720899999995</v>
      </c>
      <c r="C41" s="36">
        <f>C44+C50+C42</f>
        <v>5727.0214299999989</v>
      </c>
      <c r="D41" s="20">
        <f t="shared" si="0"/>
        <v>0.99838733939833024</v>
      </c>
    </row>
    <row r="42" spans="1:4" ht="21.75" customHeight="1">
      <c r="A42" s="37" t="s">
        <v>69</v>
      </c>
      <c r="B42" s="36">
        <f>B43</f>
        <v>130.9</v>
      </c>
      <c r="C42" s="36">
        <f>C43</f>
        <v>130.9</v>
      </c>
      <c r="D42" s="20"/>
    </row>
    <row r="43" spans="1:4" ht="39" customHeight="1">
      <c r="A43" s="11" t="s">
        <v>70</v>
      </c>
      <c r="B43" s="30">
        <v>130.9</v>
      </c>
      <c r="C43" s="30">
        <v>130.9</v>
      </c>
      <c r="D43" s="24">
        <f t="shared" si="0"/>
        <v>1</v>
      </c>
    </row>
    <row r="44" spans="1:4" ht="28.5" customHeight="1">
      <c r="A44" s="17" t="s">
        <v>42</v>
      </c>
      <c r="B44" s="36">
        <f>B45+B47+B48+B49+B46</f>
        <v>3481.0518299999999</v>
      </c>
      <c r="C44" s="36">
        <f>C45+C47+C48+C49+C46</f>
        <v>3480.9856199999999</v>
      </c>
      <c r="D44" s="20">
        <f t="shared" si="0"/>
        <v>0.99998097988676027</v>
      </c>
    </row>
    <row r="45" spans="1:4" ht="40.5" customHeight="1">
      <c r="A45" s="34" t="s">
        <v>39</v>
      </c>
      <c r="B45" s="30">
        <v>1362.95535</v>
      </c>
      <c r="C45" s="30">
        <v>1362.88914</v>
      </c>
      <c r="D45" s="24">
        <f t="shared" si="0"/>
        <v>0.999951421739531</v>
      </c>
    </row>
    <row r="46" spans="1:4" ht="40.5" customHeight="1">
      <c r="A46" s="34" t="s">
        <v>67</v>
      </c>
      <c r="B46" s="30">
        <v>58.780999999999999</v>
      </c>
      <c r="C46" s="30">
        <v>58.780999999999999</v>
      </c>
      <c r="D46" s="24">
        <f t="shared" si="0"/>
        <v>1</v>
      </c>
    </row>
    <row r="47" spans="1:4" ht="59.25" customHeight="1">
      <c r="A47" s="34" t="s">
        <v>40</v>
      </c>
      <c r="B47" s="30">
        <v>1524.704</v>
      </c>
      <c r="C47" s="30">
        <v>1524.704</v>
      </c>
      <c r="D47" s="24">
        <f t="shared" si="0"/>
        <v>1</v>
      </c>
    </row>
    <row r="48" spans="1:4" ht="21" customHeight="1">
      <c r="A48" s="34" t="s">
        <v>41</v>
      </c>
      <c r="B48" s="30">
        <v>534.61148000000003</v>
      </c>
      <c r="C48" s="30">
        <v>534.61148000000003</v>
      </c>
      <c r="D48" s="24">
        <f t="shared" si="0"/>
        <v>1</v>
      </c>
    </row>
    <row r="49" spans="1:4" ht="56.25" hidden="1" customHeight="1">
      <c r="A49" s="38" t="s">
        <v>51</v>
      </c>
      <c r="B49" s="30">
        <v>0</v>
      </c>
      <c r="C49" s="30">
        <v>0</v>
      </c>
      <c r="D49" s="24" t="e">
        <f t="shared" si="0"/>
        <v>#DIV/0!</v>
      </c>
    </row>
    <row r="50" spans="1:4" ht="39" customHeight="1">
      <c r="A50" s="17" t="s">
        <v>33</v>
      </c>
      <c r="B50" s="36">
        <f>B51+B54+B55+B53+B52</f>
        <v>2124.32026</v>
      </c>
      <c r="C50" s="36">
        <f>C51+C54+C55+C53+C52</f>
        <v>2115.1358099999998</v>
      </c>
      <c r="D50" s="20">
        <f t="shared" si="0"/>
        <v>0.99567652289867059</v>
      </c>
    </row>
    <row r="51" spans="1:4" ht="63" customHeight="1">
      <c r="A51" s="3" t="s">
        <v>54</v>
      </c>
      <c r="B51" s="30">
        <v>380.15152</v>
      </c>
      <c r="C51" s="30">
        <v>379</v>
      </c>
      <c r="D51" s="24">
        <f t="shared" si="0"/>
        <v>0.99697089202747369</v>
      </c>
    </row>
    <row r="52" spans="1:4" ht="21.75" customHeight="1">
      <c r="A52" s="3" t="s">
        <v>68</v>
      </c>
      <c r="B52" s="30">
        <v>350</v>
      </c>
      <c r="C52" s="30">
        <v>350</v>
      </c>
      <c r="D52" s="24">
        <f t="shared" si="0"/>
        <v>1</v>
      </c>
    </row>
    <row r="53" spans="1:4" ht="37.5">
      <c r="A53" s="3" t="s">
        <v>66</v>
      </c>
      <c r="B53" s="30">
        <v>596.08875999999998</v>
      </c>
      <c r="C53" s="30">
        <v>596.06975999999997</v>
      </c>
      <c r="D53" s="24">
        <f t="shared" si="0"/>
        <v>0.99996812555230863</v>
      </c>
    </row>
    <row r="54" spans="1:4" ht="20.25" hidden="1" customHeight="1">
      <c r="A54" s="3" t="s">
        <v>58</v>
      </c>
      <c r="B54" s="30">
        <v>0</v>
      </c>
      <c r="C54" s="30">
        <v>0</v>
      </c>
      <c r="D54" s="24" t="e">
        <f t="shared" si="0"/>
        <v>#DIV/0!</v>
      </c>
    </row>
    <row r="55" spans="1:4" ht="20.25">
      <c r="A55" s="3" t="s">
        <v>46</v>
      </c>
      <c r="B55" s="30">
        <v>798.07997999999998</v>
      </c>
      <c r="C55" s="30">
        <v>790.06605000000002</v>
      </c>
      <c r="D55" s="24"/>
    </row>
    <row r="56" spans="1:4" ht="29.25" customHeight="1">
      <c r="A56" s="17" t="s">
        <v>47</v>
      </c>
      <c r="B56" s="36">
        <f>B57+B60+B64</f>
        <v>3131.7811899999997</v>
      </c>
      <c r="C56" s="36">
        <f>C57+C60+C64</f>
        <v>3124.6941999999999</v>
      </c>
      <c r="D56" s="20">
        <f t="shared" si="0"/>
        <v>0.99773707370660858</v>
      </c>
    </row>
    <row r="57" spans="1:4" ht="21" customHeight="1">
      <c r="A57" s="17" t="s">
        <v>27</v>
      </c>
      <c r="B57" s="36">
        <f>B58+B59</f>
        <v>20</v>
      </c>
      <c r="C57" s="36">
        <f>C58+C59</f>
        <v>17.01275</v>
      </c>
      <c r="D57" s="20">
        <f t="shared" si="0"/>
        <v>0.85063750000000005</v>
      </c>
    </row>
    <row r="58" spans="1:4" ht="21" hidden="1" customHeight="1">
      <c r="A58" s="3" t="s">
        <v>43</v>
      </c>
      <c r="B58" s="30">
        <v>0</v>
      </c>
      <c r="C58" s="30">
        <v>0</v>
      </c>
      <c r="D58" s="24" t="e">
        <f t="shared" si="0"/>
        <v>#DIV/0!</v>
      </c>
    </row>
    <row r="59" spans="1:4" ht="64.5" customHeight="1">
      <c r="A59" s="3" t="s">
        <v>55</v>
      </c>
      <c r="B59" s="30">
        <v>20</v>
      </c>
      <c r="C59" s="30">
        <v>17.01275</v>
      </c>
      <c r="D59" s="24">
        <f t="shared" si="0"/>
        <v>0.85063750000000005</v>
      </c>
    </row>
    <row r="60" spans="1:4" ht="27" customHeight="1">
      <c r="A60" s="12" t="s">
        <v>13</v>
      </c>
      <c r="B60" s="36">
        <f>B61+B62+B63</f>
        <v>101</v>
      </c>
      <c r="C60" s="36">
        <f>C61+C62+C63</f>
        <v>99.548419999999993</v>
      </c>
      <c r="D60" s="20">
        <f t="shared" si="0"/>
        <v>0.98562792079207917</v>
      </c>
    </row>
    <row r="61" spans="1:4" ht="75" hidden="1" customHeight="1">
      <c r="A61" s="11" t="s">
        <v>59</v>
      </c>
      <c r="B61" s="30">
        <v>0</v>
      </c>
      <c r="C61" s="30">
        <v>0</v>
      </c>
      <c r="D61" s="24" t="e">
        <f t="shared" si="0"/>
        <v>#DIV/0!</v>
      </c>
    </row>
    <row r="62" spans="1:4" ht="19.5" hidden="1" customHeight="1">
      <c r="A62" s="11" t="s">
        <v>49</v>
      </c>
      <c r="B62" s="30">
        <v>0</v>
      </c>
      <c r="C62" s="30">
        <v>0</v>
      </c>
      <c r="D62" s="24" t="e">
        <f t="shared" si="0"/>
        <v>#DIV/0!</v>
      </c>
    </row>
    <row r="63" spans="1:4" ht="23.25" customHeight="1">
      <c r="A63" s="11" t="s">
        <v>44</v>
      </c>
      <c r="B63" s="30">
        <v>101</v>
      </c>
      <c r="C63" s="30">
        <v>99.548419999999993</v>
      </c>
      <c r="D63" s="24">
        <f t="shared" si="0"/>
        <v>0.98562792079207917</v>
      </c>
    </row>
    <row r="64" spans="1:4" ht="20.25">
      <c r="A64" s="12" t="s">
        <v>10</v>
      </c>
      <c r="B64" s="36">
        <f>B65+B66+B68+B70+B71+B67+B69</f>
        <v>3010.7811899999997</v>
      </c>
      <c r="C64" s="36">
        <f>C65+C66+C68+C70+C71+C67+C69</f>
        <v>3008.13303</v>
      </c>
      <c r="D64" s="20">
        <f t="shared" si="0"/>
        <v>0.99912044089793195</v>
      </c>
    </row>
    <row r="65" spans="1:4" ht="18.75" customHeight="1">
      <c r="A65" s="39" t="s">
        <v>56</v>
      </c>
      <c r="B65" s="30">
        <v>1489.48894</v>
      </c>
      <c r="C65" s="30">
        <v>1486.84097</v>
      </c>
      <c r="D65" s="24">
        <f t="shared" si="0"/>
        <v>0.99822222916270864</v>
      </c>
    </row>
    <row r="66" spans="1:4" ht="21.75" customHeight="1">
      <c r="A66" s="10" t="s">
        <v>36</v>
      </c>
      <c r="B66" s="30">
        <v>221.07599999999999</v>
      </c>
      <c r="C66" s="30">
        <v>221.07580999999999</v>
      </c>
      <c r="D66" s="24">
        <f t="shared" si="0"/>
        <v>0.99999914056704475</v>
      </c>
    </row>
    <row r="67" spans="1:4" ht="56.25" hidden="1" customHeight="1">
      <c r="A67" s="11" t="s">
        <v>51</v>
      </c>
      <c r="B67" s="30">
        <v>0</v>
      </c>
      <c r="C67" s="30">
        <v>0</v>
      </c>
      <c r="D67" s="24" t="e">
        <f t="shared" si="0"/>
        <v>#DIV/0!</v>
      </c>
    </row>
    <row r="68" spans="1:4" ht="37.5">
      <c r="A68" s="11" t="s">
        <v>29</v>
      </c>
      <c r="B68" s="30">
        <v>680.87125000000003</v>
      </c>
      <c r="C68" s="30">
        <v>680.87125000000003</v>
      </c>
      <c r="D68" s="24">
        <f t="shared" si="0"/>
        <v>1</v>
      </c>
    </row>
    <row r="69" spans="1:4" ht="20.25">
      <c r="A69" s="42" t="s">
        <v>64</v>
      </c>
      <c r="B69" s="30">
        <v>36</v>
      </c>
      <c r="C69" s="30">
        <v>36</v>
      </c>
      <c r="D69" s="24">
        <f t="shared" si="0"/>
        <v>1</v>
      </c>
    </row>
    <row r="70" spans="1:4" ht="24.75" customHeight="1">
      <c r="A70" s="34" t="s">
        <v>57</v>
      </c>
      <c r="B70" s="30">
        <v>15.6</v>
      </c>
      <c r="C70" s="30">
        <v>15.6</v>
      </c>
      <c r="D70" s="24">
        <f t="shared" si="0"/>
        <v>1</v>
      </c>
    </row>
    <row r="71" spans="1:4" ht="39.75" customHeight="1">
      <c r="A71" s="11" t="s">
        <v>37</v>
      </c>
      <c r="B71" s="30">
        <v>567.745</v>
      </c>
      <c r="C71" s="30">
        <v>567.745</v>
      </c>
      <c r="D71" s="24">
        <f t="shared" si="0"/>
        <v>1</v>
      </c>
    </row>
    <row r="72" spans="1:4" ht="18.75" customHeight="1">
      <c r="A72" s="12" t="s">
        <v>45</v>
      </c>
      <c r="B72" s="36">
        <v>107.50203999999999</v>
      </c>
      <c r="C72" s="36">
        <v>103.70838000000001</v>
      </c>
      <c r="D72" s="20">
        <f t="shared" si="0"/>
        <v>0.96471080920883001</v>
      </c>
    </row>
    <row r="73" spans="1:4" ht="20.25">
      <c r="A73" s="12" t="s">
        <v>11</v>
      </c>
      <c r="B73" s="31">
        <f>B33+B39+B41+B57+B60+B64+B72+B40</f>
        <v>14055.665319999998</v>
      </c>
      <c r="C73" s="31">
        <f>C33+C39+C41+C57+C60+C64+C72+C40</f>
        <v>13904.597289999998</v>
      </c>
      <c r="D73" s="20">
        <f t="shared" si="0"/>
        <v>0.98925216085039791</v>
      </c>
    </row>
    <row r="74" spans="1:4" ht="20.25">
      <c r="A74" s="4" t="s">
        <v>31</v>
      </c>
      <c r="B74" s="32">
        <f>B31+(-B73)</f>
        <v>-640.99999999999818</v>
      </c>
      <c r="C74" s="32">
        <f>C31+(-C73)</f>
        <v>532.43160000000171</v>
      </c>
      <c r="D74" s="20"/>
    </row>
    <row r="75" spans="1:4" ht="18.75">
      <c r="A75" s="6" t="s">
        <v>65</v>
      </c>
      <c r="B75" s="5"/>
      <c r="C75" s="5"/>
      <c r="D75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2024-01-10T08:45:04Z</dcterms:modified>
</cp:coreProperties>
</file>