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Volkova-202\документы\2022\Сведения по поселениям 2022\01 .07.2022\"/>
    </mc:Choice>
  </mc:AlternateContent>
  <xr:revisionPtr revIDLastSave="0" documentId="13_ncr:1_{3673E974-5617-4D10-82E2-E66E8F17C5C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кужмара" sheetId="3" r:id="rId1"/>
  </sheets>
  <definedNames>
    <definedName name="_xlnm.Print_Titles" localSheetId="0">кужмара!$A:$A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40" i="3" l="1"/>
  <c r="D62" i="3"/>
  <c r="C59" i="3"/>
  <c r="B59" i="3"/>
  <c r="C39" i="3"/>
  <c r="B39" i="3"/>
  <c r="C41" i="3"/>
  <c r="B41" i="3"/>
  <c r="D45" i="3"/>
  <c r="D48" i="3"/>
  <c r="C46" i="3"/>
  <c r="B46" i="3"/>
  <c r="C52" i="3"/>
  <c r="B52" i="3"/>
  <c r="D54" i="3"/>
  <c r="C7" i="3"/>
  <c r="C30" i="3" s="1"/>
  <c r="B7" i="3"/>
  <c r="B30" i="3" s="1"/>
  <c r="D24" i="3"/>
  <c r="D25" i="3"/>
  <c r="D26" i="3"/>
  <c r="D28" i="3"/>
  <c r="D17" i="3"/>
  <c r="D57" i="3"/>
  <c r="C55" i="3"/>
  <c r="B55" i="3"/>
  <c r="D49" i="3"/>
  <c r="D58" i="3"/>
  <c r="D56" i="3"/>
  <c r="D53" i="3"/>
  <c r="D47" i="3"/>
  <c r="D63" i="3"/>
  <c r="D64" i="3"/>
  <c r="D65" i="3"/>
  <c r="D42" i="3"/>
  <c r="D43" i="3"/>
  <c r="D44" i="3"/>
  <c r="D23" i="3"/>
  <c r="D18" i="3"/>
  <c r="D19" i="3"/>
  <c r="C32" i="3"/>
  <c r="B32" i="3"/>
  <c r="D16" i="3"/>
  <c r="D15" i="3"/>
  <c r="D22" i="3"/>
  <c r="D61" i="3"/>
  <c r="D14" i="3"/>
  <c r="D21" i="3"/>
  <c r="D66" i="3"/>
  <c r="D36" i="3"/>
  <c r="D13" i="3"/>
  <c r="D9" i="3"/>
  <c r="D11" i="3"/>
  <c r="D12" i="3"/>
  <c r="D29" i="3"/>
  <c r="D33" i="3"/>
  <c r="D34" i="3"/>
  <c r="D37" i="3"/>
  <c r="D60" i="3"/>
  <c r="C38" i="3" l="1"/>
  <c r="C67" i="3" s="1"/>
  <c r="C68" i="3" s="1"/>
  <c r="D55" i="3"/>
  <c r="D52" i="3"/>
  <c r="B38" i="3"/>
  <c r="D39" i="3"/>
  <c r="D46" i="3"/>
  <c r="D41" i="3"/>
  <c r="C51" i="3"/>
  <c r="B51" i="3"/>
  <c r="D32" i="3"/>
  <c r="D30" i="3"/>
  <c r="D7" i="3"/>
  <c r="D59" i="3"/>
  <c r="D38" i="3" l="1"/>
  <c r="B67" i="3"/>
  <c r="B68" i="3" s="1"/>
  <c r="D51" i="3"/>
  <c r="D67" i="3" l="1"/>
</calcChain>
</file>

<file path=xl/sharedStrings.xml><?xml version="1.0" encoding="utf-8"?>
<sst xmlns="http://schemas.openxmlformats.org/spreadsheetml/2006/main" count="69" uniqueCount="67">
  <si>
    <t>из них</t>
  </si>
  <si>
    <t>Налог на доходы физических лиц</t>
  </si>
  <si>
    <t>Единый сельскохозяйственный налог</t>
  </si>
  <si>
    <t>Налог на имущество физических лиц</t>
  </si>
  <si>
    <t>Земельный налог</t>
  </si>
  <si>
    <t>Земельный налог (по обязательствам, возникшим до 1 января 2006г)</t>
  </si>
  <si>
    <t>Итого  доходов</t>
  </si>
  <si>
    <t>Расходы</t>
  </si>
  <si>
    <t>Другие общегосударственные вопросы</t>
  </si>
  <si>
    <t>Мобилизационная и вневойсковая подготовка</t>
  </si>
  <si>
    <t>Благоустройство (в том числе)</t>
  </si>
  <si>
    <t>ИТОГО расходов</t>
  </si>
  <si>
    <t>Госпошлина</t>
  </si>
  <si>
    <t>Комунальное хозяйство в т.ч.</t>
  </si>
  <si>
    <t xml:space="preserve">Наименование </t>
  </si>
  <si>
    <t>% исполнения</t>
  </si>
  <si>
    <t>Безвозмездные поступления</t>
  </si>
  <si>
    <t>Резервный фонд</t>
  </si>
  <si>
    <t>Доходы от сдачи в аренду имущества, составляющего муниципальную казну (за исключением земельных участков)</t>
  </si>
  <si>
    <t>Доходы от продажи имущества</t>
  </si>
  <si>
    <t>Доходы от продажи земельных участков, гос. собственность на которые не разграничена</t>
  </si>
  <si>
    <t>Доходы от продажи земельных участков, гос. собственность на которые разграничена</t>
  </si>
  <si>
    <t>Плата за увеличение площади земельных участков, находящихся в частной собственности</t>
  </si>
  <si>
    <t>Штрафы,санкции, возмещение ущерба</t>
  </si>
  <si>
    <t>Прочие неналоговые поступления</t>
  </si>
  <si>
    <t>Общегосударственные вопросы, в т.ч.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</si>
  <si>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</si>
  <si>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Жилищное хозяйство</t>
  </si>
  <si>
    <t>СОБСТВЕННЫЕ ДОХОДЫ - всего</t>
  </si>
  <si>
    <t>Программа формирования современной городской среды</t>
  </si>
  <si>
    <t>Доходы от сдачи в аренду имущества, находящегося в оперативном управлении органов местного самоуправления</t>
  </si>
  <si>
    <t>дефицит (-), профицит (+)</t>
  </si>
  <si>
    <t>Невыясненные поступления</t>
  </si>
  <si>
    <t>Другие вопросы в области национальной экономики</t>
  </si>
  <si>
    <t>Исполнение бюджета по Кужмарскому сельскому поселению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</si>
  <si>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</t>
  </si>
  <si>
    <t>Доходы от оказания платных услуг и компенсации затрат государства</t>
  </si>
  <si>
    <t>Прочие мероприятия по благоустройству</t>
  </si>
  <si>
    <t>Обеспечение комплексного развития сельских территорий</t>
  </si>
  <si>
    <t>Доходы, получаемые в виде арендной платы за земли, находящиеся в собственности поселений</t>
  </si>
  <si>
    <t>Капитальный ремонт и ремонт автомобильных дорог общего пользования за счет средств РМЭ</t>
  </si>
  <si>
    <t>Капитальный ремонт и ремонт автомобильных дорог общего пользования за счет средств местного бюджета (в т.ч. акцизы)</t>
  </si>
  <si>
    <t>Содержание дорог и ремонт общего пользования</t>
  </si>
  <si>
    <t xml:space="preserve">Дорожное хозяйство (дорожные фонды) </t>
  </si>
  <si>
    <t>Исполнение судебных актов</t>
  </si>
  <si>
    <t>Мероприятия в области коммунального хозяйства</t>
  </si>
  <si>
    <t>Пенсионное обеспечение</t>
  </si>
  <si>
    <t>Расходы по местным инициативам</t>
  </si>
  <si>
    <t>Жилищно-коммунальное хозяйство</t>
  </si>
  <si>
    <t>Инициативные платежи</t>
  </si>
  <si>
    <t>Исполнение судебных актов Российской Федерации и мировых соглашений по возмещению причиненного вреда</t>
  </si>
  <si>
    <t>Иной межбюдж.трансф.на выполнение работ по предотвращению распространения сорного растения борщевика</t>
  </si>
  <si>
    <t>Национальная экономика</t>
  </si>
  <si>
    <t>Водное хозяйство</t>
  </si>
  <si>
    <t>Поощрение за достижение показателей деятельности органов исполнительной власти субъектов РФ</t>
  </si>
  <si>
    <t xml:space="preserve">Исп. Волкова Е.Ю. </t>
  </si>
  <si>
    <t>план на       2022 год</t>
  </si>
  <si>
    <t>Содержание администрации поселения</t>
  </si>
  <si>
    <t>Содержание главы администрации</t>
  </si>
  <si>
    <t>Формирование системы документов территориального планирования и градостроительного зонирования</t>
  </si>
  <si>
    <t>Взносы на капитальный ремонт общего имущества в многоквартирных домах собственником жилого помещения многоквартирного дома</t>
  </si>
  <si>
    <t>Освещение улиц в населенных пунктах</t>
  </si>
  <si>
    <t xml:space="preserve">Организация ритуальных услуг и содержание мест захоронения </t>
  </si>
  <si>
    <t>по состоянию на 01 июля 2022 года</t>
  </si>
  <si>
    <t>факт на 01.07.2022 г.</t>
  </si>
  <si>
    <t>Оргганизация уличного освещения в с.Кужмара</t>
  </si>
  <si>
    <t>Субсидии на возмещение недополученных доходов и (или) возмещение фактически понесенных затрат в связи с производством(реализации) товаров,выполнении работ,оказанием услуг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</si>
</sst>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_-* #,##0.0_р_._-;\-* #,##0.0_р_._-;_-* &quot;-&quot;???_р_._-;_-@_-"/>
    <numFmt numFmtId="168" formatCode="#,##0.0_ ;\-#,##0.0\ "/>
  </numFmts>
  <fonts count="12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20"/>
      <name val="Arial Cyr"/>
      <family val="2"/>
      <charset val="204"/>
    </font>
    <font>
      <b/>
      <sz val="17"/>
      <name val="Arial Cyr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10"/>
      <color rgb="FF000000"/>
      <name val="Arial Cyr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1" fillId="0" borderId="6">
      <alignment horizontal="left" vertical="top" wrapText="1"/>
    </xf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/>
    <xf numFmtId="0" fontId="6" fillId="0" borderId="0" xfId="0" applyFont="1"/>
    <xf numFmtId="0" fontId="7" fillId="0" borderId="0" xfId="0" applyFont="1" applyFill="1" applyBorder="1"/>
    <xf numFmtId="0" fontId="6" fillId="0" borderId="2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/>
    </xf>
    <xf numFmtId="0" fontId="6" fillId="0" borderId="2" xfId="0" applyFont="1" applyBorder="1" applyAlignment="1">
      <alignment vertical="top"/>
    </xf>
    <xf numFmtId="0" fontId="6" fillId="0" borderId="2" xfId="0" applyFont="1" applyBorder="1" applyAlignment="1">
      <alignment vertical="top" wrapText="1"/>
    </xf>
    <xf numFmtId="0" fontId="5" fillId="0" borderId="2" xfId="0" applyFont="1" applyBorder="1" applyAlignment="1">
      <alignment vertical="top"/>
    </xf>
    <xf numFmtId="0" fontId="6" fillId="0" borderId="2" xfId="0" applyFont="1" applyBorder="1" applyAlignment="1" applyProtection="1">
      <alignment horizontal="left" vertical="top" wrapText="1"/>
    </xf>
    <xf numFmtId="0" fontId="6" fillId="0" borderId="2" xfId="0" applyFont="1" applyBorder="1" applyAlignment="1">
      <alignment horizontal="left" wrapText="1"/>
    </xf>
    <xf numFmtId="0" fontId="6" fillId="0" borderId="3" xfId="0" applyFont="1" applyBorder="1" applyAlignment="1">
      <alignment horizontal="left" vertical="top" wrapText="1"/>
    </xf>
    <xf numFmtId="0" fontId="6" fillId="0" borderId="3" xfId="0" applyFont="1" applyBorder="1" applyAlignment="1" applyProtection="1">
      <alignment vertical="top" wrapText="1"/>
    </xf>
    <xf numFmtId="0" fontId="6" fillId="0" borderId="3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166" fontId="8" fillId="2" borderId="4" xfId="3" applyNumberFormat="1" applyFont="1" applyFill="1" applyBorder="1" applyAlignment="1">
      <alignment horizontal="right" vertical="center" wrapText="1"/>
    </xf>
    <xf numFmtId="9" fontId="8" fillId="0" borderId="2" xfId="2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right" vertical="center" wrapText="1"/>
    </xf>
    <xf numFmtId="165" fontId="9" fillId="2" borderId="2" xfId="0" applyNumberFormat="1" applyFont="1" applyFill="1" applyBorder="1" applyAlignment="1">
      <alignment horizontal="right" vertical="center" wrapText="1"/>
    </xf>
    <xf numFmtId="165" fontId="9" fillId="2" borderId="2" xfId="0" applyNumberFormat="1" applyFont="1" applyFill="1" applyBorder="1" applyAlignment="1" applyProtection="1">
      <alignment horizontal="right" vertical="center" wrapText="1"/>
      <protection locked="0"/>
    </xf>
    <xf numFmtId="9" fontId="9" fillId="0" borderId="2" xfId="2" applyFont="1" applyBorder="1" applyAlignment="1">
      <alignment horizontal="center" vertical="center" wrapText="1"/>
    </xf>
    <xf numFmtId="165" fontId="9" fillId="3" borderId="2" xfId="0" applyNumberFormat="1" applyFont="1" applyFill="1" applyBorder="1" applyAlignment="1" applyProtection="1">
      <alignment horizontal="right" vertical="center" wrapText="1"/>
      <protection locked="0"/>
    </xf>
    <xf numFmtId="0" fontId="9" fillId="2" borderId="2" xfId="0" applyFont="1" applyFill="1" applyBorder="1" applyAlignment="1" applyProtection="1">
      <alignment horizontal="right" vertical="center" wrapText="1"/>
      <protection locked="0"/>
    </xf>
    <xf numFmtId="167" fontId="10" fillId="2" borderId="2" xfId="0" applyNumberFormat="1" applyFont="1" applyFill="1" applyBorder="1" applyAlignment="1">
      <alignment horizontal="right" vertical="center" wrapText="1"/>
    </xf>
    <xf numFmtId="167" fontId="8" fillId="2" borderId="2" xfId="0" applyNumberFormat="1" applyFont="1" applyFill="1" applyBorder="1" applyAlignment="1">
      <alignment horizontal="right" vertical="center" wrapText="1"/>
    </xf>
    <xf numFmtId="0" fontId="9" fillId="0" borderId="2" xfId="0" applyFont="1" applyBorder="1" applyAlignment="1">
      <alignment vertical="center" wrapText="1"/>
    </xf>
    <xf numFmtId="165" fontId="9" fillId="0" borderId="2" xfId="0" applyNumberFormat="1" applyFont="1" applyBorder="1" applyAlignment="1">
      <alignment vertical="center" wrapText="1"/>
    </xf>
    <xf numFmtId="165" fontId="8" fillId="3" borderId="2" xfId="0" applyNumberFormat="1" applyFont="1" applyFill="1" applyBorder="1" applyAlignment="1">
      <alignment vertical="center" wrapText="1"/>
    </xf>
    <xf numFmtId="168" fontId="9" fillId="0" borderId="2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5" fillId="0" borderId="2" xfId="0" applyFont="1" applyBorder="1" applyAlignment="1">
      <alignment horizontal="left" vertical="top"/>
    </xf>
    <xf numFmtId="165" fontId="8" fillId="0" borderId="2" xfId="0" applyNumberFormat="1" applyFont="1" applyBorder="1" applyAlignment="1">
      <alignment vertical="center" wrapText="1"/>
    </xf>
    <xf numFmtId="0" fontId="5" fillId="0" borderId="2" xfId="0" applyFont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6" fillId="0" borderId="1" xfId="0" applyFont="1" applyBorder="1"/>
    <xf numFmtId="0" fontId="8" fillId="0" borderId="0" xfId="0" applyFont="1" applyAlignment="1">
      <alignment horizont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 applyBorder="1" applyAlignment="1">
      <alignment horizontal="left" wrapText="1"/>
    </xf>
    <xf numFmtId="0" fontId="5" fillId="0" borderId="5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</cellXfs>
  <cellStyles count="4">
    <cellStyle name="xl44" xfId="1" xr:uid="{00000000-0005-0000-0000-000000000000}"/>
    <cellStyle name="Обычный" xfId="0" builtinId="0"/>
    <cellStyle name="Процентный" xfId="2" builtinId="5"/>
    <cellStyle name="Финансовый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69"/>
  <sheetViews>
    <sheetView tabSelected="1" zoomScale="80" zoomScaleNormal="80" workbookViewId="0">
      <selection activeCell="K33" sqref="K33"/>
    </sheetView>
  </sheetViews>
  <sheetFormatPr defaultRowHeight="12.75" x14ac:dyDescent="0.2"/>
  <cols>
    <col min="1" max="1" width="59.5703125" style="1" customWidth="1"/>
    <col min="2" max="2" width="20.140625" style="1" customWidth="1"/>
    <col min="3" max="3" width="21.7109375" style="1" customWidth="1"/>
    <col min="4" max="4" width="17.85546875" style="1" customWidth="1"/>
    <col min="5" max="16384" width="9.140625" style="1"/>
  </cols>
  <sheetData>
    <row r="1" spans="1:4" ht="22.5" customHeight="1" x14ac:dyDescent="0.2">
      <c r="A1" s="45"/>
      <c r="B1" s="46"/>
      <c r="C1" s="46"/>
    </row>
    <row r="2" spans="1:4" ht="21" customHeight="1" x14ac:dyDescent="0.3">
      <c r="A2" s="42" t="s">
        <v>34</v>
      </c>
      <c r="B2" s="42"/>
      <c r="C2" s="42"/>
      <c r="D2" s="42"/>
    </row>
    <row r="3" spans="1:4" ht="21" customHeight="1" x14ac:dyDescent="0.3">
      <c r="A3" s="42" t="s">
        <v>63</v>
      </c>
      <c r="B3" s="42"/>
      <c r="C3" s="42"/>
      <c r="D3" s="42"/>
    </row>
    <row r="4" spans="1:4" ht="18" customHeight="1" x14ac:dyDescent="0.3">
      <c r="A4" s="2"/>
      <c r="B4" s="47"/>
      <c r="C4" s="47"/>
    </row>
    <row r="5" spans="1:4" ht="27.75" customHeight="1" x14ac:dyDescent="0.2">
      <c r="A5" s="43" t="s">
        <v>14</v>
      </c>
      <c r="B5" s="48" t="s">
        <v>56</v>
      </c>
      <c r="C5" s="48" t="s">
        <v>64</v>
      </c>
      <c r="D5" s="43" t="s">
        <v>15</v>
      </c>
    </row>
    <row r="6" spans="1:4" ht="15.75" customHeight="1" x14ac:dyDescent="0.2">
      <c r="A6" s="44"/>
      <c r="B6" s="49"/>
      <c r="C6" s="50"/>
      <c r="D6" s="44"/>
    </row>
    <row r="7" spans="1:4" ht="25.5" customHeight="1" x14ac:dyDescent="0.2">
      <c r="A7" s="18" t="s">
        <v>28</v>
      </c>
      <c r="B7" s="21">
        <f>SUM(B9:B28)</f>
        <v>2029</v>
      </c>
      <c r="C7" s="21">
        <f>SUM(C9:C28)</f>
        <v>705.78704000000005</v>
      </c>
      <c r="D7" s="22">
        <f>C7/B7</f>
        <v>0.34784969935929033</v>
      </c>
    </row>
    <row r="8" spans="1:4" ht="21" customHeight="1" x14ac:dyDescent="0.2">
      <c r="A8" s="7" t="s">
        <v>0</v>
      </c>
      <c r="B8" s="23"/>
      <c r="C8" s="24"/>
      <c r="D8" s="22"/>
    </row>
    <row r="9" spans="1:4" ht="21" customHeight="1" x14ac:dyDescent="0.2">
      <c r="A9" s="8" t="s">
        <v>1</v>
      </c>
      <c r="B9" s="25">
        <v>344</v>
      </c>
      <c r="C9" s="25">
        <v>210.33618000000001</v>
      </c>
      <c r="D9" s="26">
        <f t="shared" ref="D9:D67" si="0">C9/B9</f>
        <v>0.61144238372093029</v>
      </c>
    </row>
    <row r="10" spans="1:4" ht="20.25" x14ac:dyDescent="0.2">
      <c r="A10" s="8" t="s">
        <v>2</v>
      </c>
      <c r="B10" s="25"/>
      <c r="C10" s="25">
        <v>31.959299999999999</v>
      </c>
      <c r="D10" s="26"/>
    </row>
    <row r="11" spans="1:4" ht="19.5" customHeight="1" x14ac:dyDescent="0.2">
      <c r="A11" s="8" t="s">
        <v>3</v>
      </c>
      <c r="B11" s="25">
        <v>567</v>
      </c>
      <c r="C11" s="25">
        <v>164.72538</v>
      </c>
      <c r="D11" s="26">
        <f t="shared" si="0"/>
        <v>0.29052095238095238</v>
      </c>
    </row>
    <row r="12" spans="1:4" ht="21.75" customHeight="1" x14ac:dyDescent="0.2">
      <c r="A12" s="8" t="s">
        <v>4</v>
      </c>
      <c r="B12" s="25">
        <v>236</v>
      </c>
      <c r="C12" s="25">
        <v>53.81306</v>
      </c>
      <c r="D12" s="26">
        <f t="shared" si="0"/>
        <v>0.22802144067796609</v>
      </c>
    </row>
    <row r="13" spans="1:4" ht="20.25" x14ac:dyDescent="0.2">
      <c r="A13" s="8" t="s">
        <v>12</v>
      </c>
      <c r="B13" s="25">
        <v>2</v>
      </c>
      <c r="C13" s="25">
        <v>1.67</v>
      </c>
      <c r="D13" s="26">
        <f t="shared" si="0"/>
        <v>0.83499999999999996</v>
      </c>
    </row>
    <row r="14" spans="1:4" ht="37.5" hidden="1" x14ac:dyDescent="0.2">
      <c r="A14" s="8" t="s">
        <v>5</v>
      </c>
      <c r="B14" s="25"/>
      <c r="C14" s="25"/>
      <c r="D14" s="26" t="e">
        <f t="shared" si="0"/>
        <v>#DIV/0!</v>
      </c>
    </row>
    <row r="15" spans="1:4" ht="93.75" hidden="1" x14ac:dyDescent="0.3">
      <c r="A15" s="14" t="s">
        <v>35</v>
      </c>
      <c r="B15" s="28"/>
      <c r="C15" s="25"/>
      <c r="D15" s="26" t="e">
        <f>C15/B15</f>
        <v>#DIV/0!</v>
      </c>
    </row>
    <row r="16" spans="1:4" ht="37.5" x14ac:dyDescent="0.2">
      <c r="A16" s="8" t="s">
        <v>39</v>
      </c>
      <c r="B16" s="25">
        <v>650</v>
      </c>
      <c r="C16" s="25">
        <v>55.084290000000003</v>
      </c>
      <c r="D16" s="26">
        <f>C16/B16</f>
        <v>8.474506153846155E-2</v>
      </c>
    </row>
    <row r="17" spans="1:4" ht="56.25" x14ac:dyDescent="0.2">
      <c r="A17" s="13" t="s">
        <v>30</v>
      </c>
      <c r="B17" s="25">
        <v>170</v>
      </c>
      <c r="C17" s="27">
        <v>75.334829999999997</v>
      </c>
      <c r="D17" s="26">
        <f>C17/B17</f>
        <v>0.44314605882352937</v>
      </c>
    </row>
    <row r="18" spans="1:4" ht="0.75" hidden="1" customHeight="1" x14ac:dyDescent="0.2">
      <c r="A18" s="13" t="s">
        <v>18</v>
      </c>
      <c r="B18" s="25">
        <v>0</v>
      </c>
      <c r="C18" s="25">
        <v>0</v>
      </c>
      <c r="D18" s="26" t="e">
        <f>C18/B18</f>
        <v>#DIV/0!</v>
      </c>
    </row>
    <row r="19" spans="1:4" ht="0.75" hidden="1" customHeight="1" x14ac:dyDescent="0.3">
      <c r="A19" s="14" t="s">
        <v>26</v>
      </c>
      <c r="B19" s="25"/>
      <c r="C19" s="25"/>
      <c r="D19" s="26" t="e">
        <f>C19/B19</f>
        <v>#DIV/0!</v>
      </c>
    </row>
    <row r="20" spans="1:4" ht="39.75" hidden="1" customHeight="1" x14ac:dyDescent="0.2">
      <c r="A20" s="35" t="s">
        <v>36</v>
      </c>
      <c r="B20" s="25"/>
      <c r="C20" s="25">
        <v>0</v>
      </c>
      <c r="D20" s="26"/>
    </row>
    <row r="21" spans="1:4" ht="10.5" hidden="1" customHeight="1" x14ac:dyDescent="0.2">
      <c r="A21" s="15" t="s">
        <v>19</v>
      </c>
      <c r="B21" s="28"/>
      <c r="C21" s="25"/>
      <c r="D21" s="26" t="e">
        <f t="shared" si="0"/>
        <v>#DIV/0!</v>
      </c>
    </row>
    <row r="22" spans="1:4" ht="32.25" hidden="1" customHeight="1" x14ac:dyDescent="0.2">
      <c r="A22" s="16" t="s">
        <v>20</v>
      </c>
      <c r="B22" s="25"/>
      <c r="C22" s="25"/>
      <c r="D22" s="26" t="e">
        <f t="shared" si="0"/>
        <v>#DIV/0!</v>
      </c>
    </row>
    <row r="23" spans="1:4" ht="24.75" hidden="1" customHeight="1" x14ac:dyDescent="0.2">
      <c r="A23" s="16" t="s">
        <v>21</v>
      </c>
      <c r="B23" s="25"/>
      <c r="C23" s="25"/>
      <c r="D23" s="26" t="e">
        <f t="shared" si="0"/>
        <v>#DIV/0!</v>
      </c>
    </row>
    <row r="24" spans="1:4" ht="29.25" hidden="1" customHeight="1" x14ac:dyDescent="0.2">
      <c r="A24" s="16" t="s">
        <v>22</v>
      </c>
      <c r="B24" s="28"/>
      <c r="C24" s="25"/>
      <c r="D24" s="26" t="e">
        <f t="shared" si="0"/>
        <v>#DIV/0!</v>
      </c>
    </row>
    <row r="25" spans="1:4" ht="18" hidden="1" customHeight="1" x14ac:dyDescent="0.2">
      <c r="A25" s="17" t="s">
        <v>23</v>
      </c>
      <c r="B25" s="28"/>
      <c r="C25" s="25"/>
      <c r="D25" s="26" t="e">
        <f t="shared" si="0"/>
        <v>#DIV/0!</v>
      </c>
    </row>
    <row r="26" spans="1:4" ht="0.75" hidden="1" customHeight="1" x14ac:dyDescent="0.2">
      <c r="A26" s="17" t="s">
        <v>24</v>
      </c>
      <c r="B26" s="28"/>
      <c r="C26" s="25"/>
      <c r="D26" s="26" t="e">
        <f t="shared" si="0"/>
        <v>#DIV/0!</v>
      </c>
    </row>
    <row r="27" spans="1:4" ht="19.5" hidden="1" customHeight="1" x14ac:dyDescent="0.2">
      <c r="A27" s="17" t="s">
        <v>32</v>
      </c>
      <c r="B27" s="28"/>
      <c r="C27" s="25">
        <v>0</v>
      </c>
      <c r="D27" s="26"/>
    </row>
    <row r="28" spans="1:4" ht="20.25" x14ac:dyDescent="0.2">
      <c r="A28" s="17" t="s">
        <v>49</v>
      </c>
      <c r="B28" s="25">
        <v>60</v>
      </c>
      <c r="C28" s="25">
        <v>112.864</v>
      </c>
      <c r="D28" s="26">
        <f t="shared" si="0"/>
        <v>1.8810666666666667</v>
      </c>
    </row>
    <row r="29" spans="1:4" ht="30" customHeight="1" x14ac:dyDescent="0.2">
      <c r="A29" s="19" t="s">
        <v>16</v>
      </c>
      <c r="B29" s="29">
        <v>9909.6178</v>
      </c>
      <c r="C29" s="29">
        <v>5283.2036799999996</v>
      </c>
      <c r="D29" s="26">
        <f t="shared" si="0"/>
        <v>0.53313899553219901</v>
      </c>
    </row>
    <row r="30" spans="1:4" ht="27.75" customHeight="1" x14ac:dyDescent="0.2">
      <c r="A30" s="20" t="s">
        <v>6</v>
      </c>
      <c r="B30" s="30">
        <f>B7+B29</f>
        <v>11938.6178</v>
      </c>
      <c r="C30" s="30">
        <f>C7+C29</f>
        <v>5988.9907199999998</v>
      </c>
      <c r="D30" s="22">
        <f t="shared" si="0"/>
        <v>0.50164858447851479</v>
      </c>
    </row>
    <row r="31" spans="1:4" ht="22.5" customHeight="1" x14ac:dyDescent="0.2">
      <c r="A31" s="9" t="s">
        <v>7</v>
      </c>
      <c r="B31" s="31"/>
      <c r="C31" s="31"/>
      <c r="D31" s="22"/>
    </row>
    <row r="32" spans="1:4" ht="22.5" customHeight="1" x14ac:dyDescent="0.2">
      <c r="A32" s="37" t="s">
        <v>25</v>
      </c>
      <c r="B32" s="38">
        <f>B33+B34+B35+B36</f>
        <v>3581.9119999999998</v>
      </c>
      <c r="C32" s="38">
        <f>C33+C34+C35+C36</f>
        <v>1759.8767799999998</v>
      </c>
      <c r="D32" s="22">
        <f t="shared" si="0"/>
        <v>0.49132328767429234</v>
      </c>
    </row>
    <row r="33" spans="1:4" ht="28.5" customHeight="1" x14ac:dyDescent="0.3">
      <c r="A33" s="41" t="s">
        <v>57</v>
      </c>
      <c r="B33" s="32">
        <v>2362.6</v>
      </c>
      <c r="C33" s="32">
        <v>1151.6913199999999</v>
      </c>
      <c r="D33" s="26">
        <f t="shared" si="0"/>
        <v>0.48746775586218571</v>
      </c>
    </row>
    <row r="34" spans="1:4" ht="25.5" customHeight="1" x14ac:dyDescent="0.3">
      <c r="A34" s="41" t="s">
        <v>58</v>
      </c>
      <c r="B34" s="32">
        <v>743.4</v>
      </c>
      <c r="C34" s="32">
        <v>363.73005999999998</v>
      </c>
      <c r="D34" s="26">
        <f t="shared" si="0"/>
        <v>0.48927906914178099</v>
      </c>
    </row>
    <row r="35" spans="1:4" ht="24.75" customHeight="1" x14ac:dyDescent="0.2">
      <c r="A35" s="10" t="s">
        <v>17</v>
      </c>
      <c r="B35" s="32">
        <v>10</v>
      </c>
      <c r="C35" s="32">
        <v>0</v>
      </c>
      <c r="D35" s="26"/>
    </row>
    <row r="36" spans="1:4" ht="30" customHeight="1" x14ac:dyDescent="0.2">
      <c r="A36" s="10" t="s">
        <v>8</v>
      </c>
      <c r="B36" s="32">
        <v>465.91199999999998</v>
      </c>
      <c r="C36" s="32">
        <v>244.4554</v>
      </c>
      <c r="D36" s="26">
        <f t="shared" si="0"/>
        <v>0.5246814849156064</v>
      </c>
    </row>
    <row r="37" spans="1:4" ht="24.75" customHeight="1" x14ac:dyDescent="0.2">
      <c r="A37" s="39" t="s">
        <v>9</v>
      </c>
      <c r="B37" s="38">
        <v>227</v>
      </c>
      <c r="C37" s="38">
        <v>53.927999999999997</v>
      </c>
      <c r="D37" s="22">
        <f t="shared" si="0"/>
        <v>0.23756828193832599</v>
      </c>
    </row>
    <row r="38" spans="1:4" ht="24.75" customHeight="1" x14ac:dyDescent="0.2">
      <c r="A38" s="39" t="s">
        <v>52</v>
      </c>
      <c r="B38" s="38">
        <f>B39+B41+B46</f>
        <v>4455.7477200000003</v>
      </c>
      <c r="C38" s="38">
        <f>C39+C41+C46</f>
        <v>1428.9970000000001</v>
      </c>
      <c r="D38" s="22">
        <f t="shared" si="0"/>
        <v>0.32070868680150499</v>
      </c>
    </row>
    <row r="39" spans="1:4" ht="24.75" hidden="1" customHeight="1" x14ac:dyDescent="0.2">
      <c r="A39" s="39" t="s">
        <v>53</v>
      </c>
      <c r="B39" s="38">
        <f>B40</f>
        <v>0</v>
      </c>
      <c r="C39" s="38">
        <f>C40</f>
        <v>0</v>
      </c>
      <c r="D39" s="26" t="e">
        <f t="shared" si="0"/>
        <v>#DIV/0!</v>
      </c>
    </row>
    <row r="40" spans="1:4" ht="57" hidden="1" customHeight="1" x14ac:dyDescent="0.2">
      <c r="A40" s="11" t="s">
        <v>54</v>
      </c>
      <c r="B40" s="32">
        <v>0</v>
      </c>
      <c r="C40" s="32">
        <v>0</v>
      </c>
      <c r="D40" s="26" t="e">
        <f t="shared" si="0"/>
        <v>#DIV/0!</v>
      </c>
    </row>
    <row r="41" spans="1:4" ht="37.5" customHeight="1" x14ac:dyDescent="0.2">
      <c r="A41" s="19" t="s">
        <v>43</v>
      </c>
      <c r="B41" s="38">
        <f>B42+B43+B44+B45</f>
        <v>3421.4620000000004</v>
      </c>
      <c r="C41" s="38">
        <f>C42+C43+C44+C45</f>
        <v>953.8900000000001</v>
      </c>
      <c r="D41" s="22">
        <f t="shared" si="0"/>
        <v>0.2787960234543011</v>
      </c>
    </row>
    <row r="42" spans="1:4" ht="48" customHeight="1" x14ac:dyDescent="0.2">
      <c r="A42" s="36" t="s">
        <v>40</v>
      </c>
      <c r="B42" s="32">
        <v>1526.41</v>
      </c>
      <c r="C42" s="32">
        <v>0</v>
      </c>
      <c r="D42" s="26">
        <f t="shared" si="0"/>
        <v>0</v>
      </c>
    </row>
    <row r="43" spans="1:4" ht="59.25" customHeight="1" x14ac:dyDescent="0.2">
      <c r="A43" s="36" t="s">
        <v>41</v>
      </c>
      <c r="B43" s="32">
        <v>1095.3520000000001</v>
      </c>
      <c r="C43" s="32">
        <v>254.24299999999999</v>
      </c>
      <c r="D43" s="26">
        <f t="shared" si="0"/>
        <v>0.23211077352303183</v>
      </c>
    </row>
    <row r="44" spans="1:4" ht="21" customHeight="1" x14ac:dyDescent="0.2">
      <c r="A44" s="36" t="s">
        <v>42</v>
      </c>
      <c r="B44" s="32">
        <v>799.7</v>
      </c>
      <c r="C44" s="32">
        <v>699.64700000000005</v>
      </c>
      <c r="D44" s="26">
        <f t="shared" si="0"/>
        <v>0.87488683256221089</v>
      </c>
    </row>
    <row r="45" spans="1:4" ht="55.5" hidden="1" customHeight="1" x14ac:dyDescent="0.2">
      <c r="A45" s="40" t="s">
        <v>54</v>
      </c>
      <c r="B45" s="32">
        <v>0</v>
      </c>
      <c r="C45" s="32">
        <v>0</v>
      </c>
      <c r="D45" s="26" t="e">
        <f t="shared" si="0"/>
        <v>#DIV/0!</v>
      </c>
    </row>
    <row r="46" spans="1:4" ht="39" customHeight="1" x14ac:dyDescent="0.2">
      <c r="A46" s="19" t="s">
        <v>33</v>
      </c>
      <c r="B46" s="38">
        <f>B47+B49+B50+B48</f>
        <v>1034.2857200000001</v>
      </c>
      <c r="C46" s="38">
        <f>C47+C49+C50+C48</f>
        <v>475.10700000000003</v>
      </c>
      <c r="D46" s="22">
        <f t="shared" si="0"/>
        <v>0.45935759414719562</v>
      </c>
    </row>
    <row r="47" spans="1:4" ht="63" customHeight="1" x14ac:dyDescent="0.2">
      <c r="A47" s="3" t="s">
        <v>59</v>
      </c>
      <c r="B47" s="32">
        <v>500.10700000000003</v>
      </c>
      <c r="C47" s="32">
        <v>475.10700000000003</v>
      </c>
      <c r="D47" s="26">
        <f t="shared" si="0"/>
        <v>0.95001069771068991</v>
      </c>
    </row>
    <row r="48" spans="1:4" ht="55.5" customHeight="1" x14ac:dyDescent="0.2">
      <c r="A48" s="3" t="s">
        <v>51</v>
      </c>
      <c r="B48" s="32">
        <v>35.942720000000001</v>
      </c>
      <c r="C48" s="32">
        <v>0</v>
      </c>
      <c r="D48" s="26">
        <f t="shared" si="0"/>
        <v>0</v>
      </c>
    </row>
    <row r="49" spans="1:4" ht="30.75" customHeight="1" x14ac:dyDescent="0.2">
      <c r="A49" s="3" t="s">
        <v>65</v>
      </c>
      <c r="B49" s="32">
        <v>498.23599999999999</v>
      </c>
      <c r="C49" s="32">
        <v>0</v>
      </c>
      <c r="D49" s="26">
        <f t="shared" si="0"/>
        <v>0</v>
      </c>
    </row>
    <row r="50" spans="1:4" ht="22.5" customHeight="1" x14ac:dyDescent="0.2">
      <c r="A50" s="3" t="s">
        <v>47</v>
      </c>
      <c r="B50" s="32">
        <v>0</v>
      </c>
      <c r="C50" s="32">
        <v>0</v>
      </c>
      <c r="D50" s="26"/>
    </row>
    <row r="51" spans="1:4" ht="29.25" customHeight="1" x14ac:dyDescent="0.2">
      <c r="A51" s="19" t="s">
        <v>48</v>
      </c>
      <c r="B51" s="32">
        <f>B52+B55+B59</f>
        <v>3597.0580799999998</v>
      </c>
      <c r="C51" s="32">
        <f>C52+C55+C59</f>
        <v>2620.1543499999998</v>
      </c>
      <c r="D51" s="22">
        <f t="shared" si="0"/>
        <v>0.72841591426291341</v>
      </c>
    </row>
    <row r="52" spans="1:4" ht="21" customHeight="1" x14ac:dyDescent="0.2">
      <c r="A52" s="19" t="s">
        <v>27</v>
      </c>
      <c r="B52" s="38">
        <f>B53+B54</f>
        <v>38.9</v>
      </c>
      <c r="C52" s="38">
        <f>C53+C54</f>
        <v>4.391</v>
      </c>
      <c r="D52" s="22">
        <f t="shared" si="0"/>
        <v>0.11287917737789203</v>
      </c>
    </row>
    <row r="53" spans="1:4" ht="21" hidden="1" customHeight="1" x14ac:dyDescent="0.2">
      <c r="A53" s="3" t="s">
        <v>44</v>
      </c>
      <c r="B53" s="32">
        <v>0</v>
      </c>
      <c r="C53" s="32">
        <v>0</v>
      </c>
      <c r="D53" s="26" t="e">
        <f t="shared" si="0"/>
        <v>#DIV/0!</v>
      </c>
    </row>
    <row r="54" spans="1:4" ht="64.5" customHeight="1" x14ac:dyDescent="0.2">
      <c r="A54" s="3" t="s">
        <v>60</v>
      </c>
      <c r="B54" s="32">
        <v>38.9</v>
      </c>
      <c r="C54" s="32">
        <v>4.391</v>
      </c>
      <c r="D54" s="26">
        <f t="shared" si="0"/>
        <v>0.11287917737789203</v>
      </c>
    </row>
    <row r="55" spans="1:4" ht="27" customHeight="1" x14ac:dyDescent="0.2">
      <c r="A55" s="12" t="s">
        <v>13</v>
      </c>
      <c r="B55" s="38">
        <f>B56+B57+B58</f>
        <v>101.07822</v>
      </c>
      <c r="C55" s="38">
        <f>C56+C57+C58</f>
        <v>17.56756</v>
      </c>
      <c r="D55" s="22">
        <f t="shared" si="0"/>
        <v>0.17380163600031737</v>
      </c>
    </row>
    <row r="56" spans="1:4" ht="75" customHeight="1" x14ac:dyDescent="0.2">
      <c r="A56" s="11" t="s">
        <v>66</v>
      </c>
      <c r="B56" s="32">
        <v>63.510660000000001</v>
      </c>
      <c r="C56" s="32">
        <v>0</v>
      </c>
      <c r="D56" s="26">
        <f t="shared" si="0"/>
        <v>0</v>
      </c>
    </row>
    <row r="57" spans="1:4" ht="68.25" customHeight="1" x14ac:dyDescent="0.2">
      <c r="A57" s="11" t="s">
        <v>50</v>
      </c>
      <c r="B57" s="32">
        <v>17.56756</v>
      </c>
      <c r="C57" s="32">
        <v>17.56756</v>
      </c>
      <c r="D57" s="26">
        <f t="shared" si="0"/>
        <v>1</v>
      </c>
    </row>
    <row r="58" spans="1:4" ht="23.25" customHeight="1" x14ac:dyDescent="0.2">
      <c r="A58" s="11" t="s">
        <v>45</v>
      </c>
      <c r="B58" s="32">
        <v>20</v>
      </c>
      <c r="C58" s="32">
        <v>0</v>
      </c>
      <c r="D58" s="26">
        <f t="shared" si="0"/>
        <v>0</v>
      </c>
    </row>
    <row r="59" spans="1:4" ht="20.25" x14ac:dyDescent="0.2">
      <c r="A59" s="12" t="s">
        <v>10</v>
      </c>
      <c r="B59" s="38">
        <f>B60+B61+B63+B64+B65+B62</f>
        <v>3457.0798599999998</v>
      </c>
      <c r="C59" s="38">
        <f>C60+C61+C63+C64+C65+C62</f>
        <v>2598.1957899999998</v>
      </c>
      <c r="D59" s="22">
        <f t="shared" si="0"/>
        <v>0.75155793190152109</v>
      </c>
    </row>
    <row r="60" spans="1:4" ht="18.75" customHeight="1" x14ac:dyDescent="0.3">
      <c r="A60" s="41" t="s">
        <v>61</v>
      </c>
      <c r="B60" s="32">
        <v>1365.27385</v>
      </c>
      <c r="C60" s="32">
        <v>1005.36979</v>
      </c>
      <c r="D60" s="26">
        <f t="shared" si="0"/>
        <v>0.73638690875094392</v>
      </c>
    </row>
    <row r="61" spans="1:4" ht="22.5" customHeight="1" x14ac:dyDescent="0.2">
      <c r="A61" s="10" t="s">
        <v>37</v>
      </c>
      <c r="B61" s="32">
        <v>11.1</v>
      </c>
      <c r="C61" s="32">
        <v>11.1</v>
      </c>
      <c r="D61" s="26">
        <f t="shared" si="0"/>
        <v>1</v>
      </c>
    </row>
    <row r="62" spans="1:4" ht="33.75" customHeight="1" x14ac:dyDescent="0.2">
      <c r="A62" s="11" t="s">
        <v>54</v>
      </c>
      <c r="B62" s="32">
        <v>0</v>
      </c>
      <c r="C62" s="32">
        <v>0</v>
      </c>
      <c r="D62" s="26" t="e">
        <f t="shared" si="0"/>
        <v>#DIV/0!</v>
      </c>
    </row>
    <row r="63" spans="1:4" ht="37.5" x14ac:dyDescent="0.2">
      <c r="A63" s="11" t="s">
        <v>29</v>
      </c>
      <c r="B63" s="32">
        <v>778.32001000000002</v>
      </c>
      <c r="C63" s="32">
        <v>319.33999999999997</v>
      </c>
      <c r="D63" s="26">
        <f t="shared" si="0"/>
        <v>0.41029396122039824</v>
      </c>
    </row>
    <row r="64" spans="1:4" ht="37.5" hidden="1" x14ac:dyDescent="0.2">
      <c r="A64" s="36" t="s">
        <v>62</v>
      </c>
      <c r="B64" s="32">
        <v>0</v>
      </c>
      <c r="C64" s="32">
        <v>0</v>
      </c>
      <c r="D64" s="26" t="e">
        <f t="shared" si="0"/>
        <v>#DIV/0!</v>
      </c>
    </row>
    <row r="65" spans="1:4" ht="39.75" customHeight="1" x14ac:dyDescent="0.2">
      <c r="A65" s="11" t="s">
        <v>38</v>
      </c>
      <c r="B65" s="32">
        <v>1302.386</v>
      </c>
      <c r="C65" s="32">
        <v>1262.386</v>
      </c>
      <c r="D65" s="26">
        <f t="shared" si="0"/>
        <v>0.96928713914308051</v>
      </c>
    </row>
    <row r="66" spans="1:4" ht="18.75" customHeight="1" x14ac:dyDescent="0.2">
      <c r="A66" s="12" t="s">
        <v>46</v>
      </c>
      <c r="B66" s="38">
        <v>76.900000000000006</v>
      </c>
      <c r="C66" s="38">
        <v>48.045839999999998</v>
      </c>
      <c r="D66" s="22">
        <f t="shared" si="0"/>
        <v>0.62478335500650184</v>
      </c>
    </row>
    <row r="67" spans="1:4" ht="20.25" x14ac:dyDescent="0.2">
      <c r="A67" s="12" t="s">
        <v>11</v>
      </c>
      <c r="B67" s="33">
        <f>B32+B37+B38+B52+B55+B59+B66</f>
        <v>11938.617799999998</v>
      </c>
      <c r="C67" s="33">
        <f>C32+C37+C38+C52+C55+C59+C66</f>
        <v>5911.0019699999993</v>
      </c>
      <c r="D67" s="22">
        <f t="shared" si="0"/>
        <v>0.49511610715940668</v>
      </c>
    </row>
    <row r="68" spans="1:4" ht="20.25" x14ac:dyDescent="0.3">
      <c r="A68" s="4" t="s">
        <v>31</v>
      </c>
      <c r="B68" s="34">
        <f>B30+(-B67)</f>
        <v>0</v>
      </c>
      <c r="C68" s="34">
        <f>C30+(-C67)</f>
        <v>77.988750000000437</v>
      </c>
      <c r="D68" s="22"/>
    </row>
    <row r="69" spans="1:4" ht="18.75" x14ac:dyDescent="0.3">
      <c r="A69" s="6" t="s">
        <v>55</v>
      </c>
      <c r="B69" s="5"/>
      <c r="C69" s="5"/>
      <c r="D69" s="5"/>
    </row>
  </sheetData>
  <mergeCells count="8">
    <mergeCell ref="A2:D2"/>
    <mergeCell ref="A5:A6"/>
    <mergeCell ref="D5:D6"/>
    <mergeCell ref="A1:C1"/>
    <mergeCell ref="B4:C4"/>
    <mergeCell ref="B5:B6"/>
    <mergeCell ref="C5:C6"/>
    <mergeCell ref="A3:D3"/>
  </mergeCells>
  <phoneticPr fontId="0" type="noConversion"/>
  <printOptions horizontalCentered="1"/>
  <pageMargins left="0" right="0" top="0" bottom="0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кужмара</vt:lpstr>
      <vt:lpstr>кужмара!Заголовки_для_печати</vt:lpstr>
    </vt:vector>
  </TitlesOfParts>
  <Company>mf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Бажнина Г.А.</dc:creator>
  <cp:lastModifiedBy>volkova</cp:lastModifiedBy>
  <cp:lastPrinted>2018-11-06T05:08:20Z</cp:lastPrinted>
  <dcterms:created xsi:type="dcterms:W3CDTF">2006-01-20T08:22:15Z</dcterms:created>
  <dcterms:modified xsi:type="dcterms:W3CDTF">2022-07-27T13:21:40Z</dcterms:modified>
</cp:coreProperties>
</file>