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вар (2)" sheetId="1" r:id="rId1"/>
  </sheets>
  <definedNames>
    <definedName name="_xlnm.Print_Area" localSheetId="0">'вар (2)'!$A$1:$E$209</definedName>
  </definedNames>
  <calcPr calcId="124519"/>
</workbook>
</file>

<file path=xl/calcChain.xml><?xml version="1.0" encoding="utf-8"?>
<calcChain xmlns="http://schemas.openxmlformats.org/spreadsheetml/2006/main">
  <c r="E145" i="1"/>
  <c r="E146"/>
  <c r="D145"/>
  <c r="D146"/>
  <c r="C69" l="1"/>
  <c r="D69"/>
  <c r="E207"/>
  <c r="E206"/>
  <c r="E205"/>
  <c r="E204"/>
  <c r="D204"/>
  <c r="C204"/>
  <c r="E203"/>
  <c r="E202"/>
  <c r="D202"/>
  <c r="C202"/>
  <c r="E201"/>
  <c r="E200"/>
  <c r="D200"/>
  <c r="C200"/>
  <c r="E199"/>
  <c r="E198"/>
  <c r="E197" s="1"/>
  <c r="D197"/>
  <c r="C197"/>
  <c r="E196"/>
  <c r="E195"/>
  <c r="E194"/>
  <c r="E193"/>
  <c r="E192"/>
  <c r="D192"/>
  <c r="C192"/>
  <c r="E191"/>
  <c r="E190"/>
  <c r="E189" s="1"/>
  <c r="D189"/>
  <c r="C189"/>
  <c r="E188"/>
  <c r="E187"/>
  <c r="E186"/>
  <c r="E185"/>
  <c r="E184"/>
  <c r="E182" s="1"/>
  <c r="E183"/>
  <c r="D182"/>
  <c r="C182"/>
  <c r="E181"/>
  <c r="E180"/>
  <c r="E179"/>
  <c r="E178"/>
  <c r="E177" s="1"/>
  <c r="D177"/>
  <c r="C177"/>
  <c r="E176"/>
  <c r="E175"/>
  <c r="E174"/>
  <c r="E173"/>
  <c r="E172"/>
  <c r="E171" s="1"/>
  <c r="D171"/>
  <c r="C171"/>
  <c r="E170"/>
  <c r="E168" s="1"/>
  <c r="E169"/>
  <c r="D168"/>
  <c r="C168"/>
  <c r="E167"/>
  <c r="E166"/>
  <c r="D166"/>
  <c r="C166"/>
  <c r="C208" s="1"/>
  <c r="E165"/>
  <c r="E164"/>
  <c r="E163"/>
  <c r="E162"/>
  <c r="E161"/>
  <c r="E160"/>
  <c r="E159"/>
  <c r="E158"/>
  <c r="E157" s="1"/>
  <c r="E208" s="1"/>
  <c r="D157"/>
  <c r="C157"/>
  <c r="E154"/>
  <c r="E153"/>
  <c r="E152"/>
  <c r="E151"/>
  <c r="E150"/>
  <c r="E149"/>
  <c r="E148"/>
  <c r="E147"/>
  <c r="C146"/>
  <c r="C145" s="1"/>
  <c r="E144"/>
  <c r="E143"/>
  <c r="E142"/>
  <c r="E141"/>
  <c r="D140"/>
  <c r="C140"/>
  <c r="E139"/>
  <c r="E138" s="1"/>
  <c r="E137"/>
  <c r="E136"/>
  <c r="E135"/>
  <c r="E134"/>
  <c r="E133"/>
  <c r="E132" s="1"/>
  <c r="E131"/>
  <c r="E130"/>
  <c r="D129"/>
  <c r="C129"/>
  <c r="E128"/>
  <c r="E127"/>
  <c r="E126"/>
  <c r="D125"/>
  <c r="C125"/>
  <c r="E124"/>
  <c r="E123" s="1"/>
  <c r="D123"/>
  <c r="C123"/>
  <c r="E122"/>
  <c r="E121" s="1"/>
  <c r="E120" s="1"/>
  <c r="E119"/>
  <c r="E118"/>
  <c r="E117"/>
  <c r="E116"/>
  <c r="E115"/>
  <c r="E114"/>
  <c r="E113"/>
  <c r="E112"/>
  <c r="D111"/>
  <c r="C111"/>
  <c r="E110"/>
  <c r="E109"/>
  <c r="E108"/>
  <c r="E107"/>
  <c r="E106"/>
  <c r="E105"/>
  <c r="E104"/>
  <c r="E103"/>
  <c r="E102"/>
  <c r="D101"/>
  <c r="C101"/>
  <c r="E99"/>
  <c r="E97" s="1"/>
  <c r="E98"/>
  <c r="D97"/>
  <c r="C97"/>
  <c r="E95"/>
  <c r="E94"/>
  <c r="E93"/>
  <c r="E92" s="1"/>
  <c r="D92"/>
  <c r="C92"/>
  <c r="C56" s="1"/>
  <c r="E90"/>
  <c r="E89"/>
  <c r="E88"/>
  <c r="E87"/>
  <c r="D86"/>
  <c r="C86"/>
  <c r="E84"/>
  <c r="E83" s="1"/>
  <c r="D83"/>
  <c r="C83"/>
  <c r="E82"/>
  <c r="E81"/>
  <c r="E80" s="1"/>
  <c r="D80"/>
  <c r="E79"/>
  <c r="E78"/>
  <c r="E77" s="1"/>
  <c r="D77"/>
  <c r="C77"/>
  <c r="E76"/>
  <c r="E75"/>
  <c r="E74"/>
  <c r="E73"/>
  <c r="E72"/>
  <c r="E71"/>
  <c r="E70"/>
  <c r="E68"/>
  <c r="E67"/>
  <c r="E66"/>
  <c r="E65"/>
  <c r="E64"/>
  <c r="E62"/>
  <c r="E61"/>
  <c r="E60"/>
  <c r="E59"/>
  <c r="E58"/>
  <c r="E57" s="1"/>
  <c r="E54"/>
  <c r="E53"/>
  <c r="E52"/>
  <c r="E51"/>
  <c r="E50" s="1"/>
  <c r="C50"/>
  <c r="E48"/>
  <c r="E47"/>
  <c r="E46"/>
  <c r="C45"/>
  <c r="E44"/>
  <c r="E42"/>
  <c r="E41"/>
  <c r="E40"/>
  <c r="E39"/>
  <c r="E37"/>
  <c r="E36"/>
  <c r="E35"/>
  <c r="E34"/>
  <c r="E33"/>
  <c r="E32"/>
  <c r="E29"/>
  <c r="E28"/>
  <c r="E27"/>
  <c r="E26"/>
  <c r="E25"/>
  <c r="E24"/>
  <c r="E22"/>
  <c r="E21"/>
  <c r="E20"/>
  <c r="E19"/>
  <c r="E17"/>
  <c r="E16"/>
  <c r="E15"/>
  <c r="E14"/>
  <c r="E13"/>
  <c r="E12"/>
  <c r="D208" l="1"/>
  <c r="E125"/>
  <c r="C9"/>
  <c r="C155" s="1"/>
  <c r="C209" s="1"/>
  <c r="E140"/>
  <c r="E111"/>
  <c r="E101"/>
  <c r="E86"/>
  <c r="D56"/>
  <c r="D9" s="1"/>
  <c r="D155" s="1"/>
  <c r="E69"/>
  <c r="E63"/>
  <c r="E45"/>
  <c r="E129"/>
  <c r="D209" l="1"/>
  <c r="E56"/>
  <c r="E9" s="1"/>
  <c r="E155" s="1"/>
  <c r="E209" s="1"/>
</calcChain>
</file>

<file path=xl/sharedStrings.xml><?xml version="1.0" encoding="utf-8"?>
<sst xmlns="http://schemas.openxmlformats.org/spreadsheetml/2006/main" count="204" uniqueCount="203">
  <si>
    <t xml:space="preserve"> Проект внесения изменений  в бюджет  </t>
  </si>
  <si>
    <t>Звениговского муниципального района  на 2024 год</t>
  </si>
  <si>
    <t xml:space="preserve"> от  21 февраля  2024 года</t>
  </si>
  <si>
    <t>Утвержденные бюджетные ассигнования</t>
  </si>
  <si>
    <t>Поправки в бюджет</t>
  </si>
  <si>
    <t xml:space="preserve">Уточненные бюджетные ассигнования с поправками </t>
  </si>
  <si>
    <t>НАИМЕНОВАНИЕ</t>
  </si>
  <si>
    <t>Собственные доходы - всего</t>
  </si>
  <si>
    <t>из них</t>
  </si>
  <si>
    <t>Налог на доходы физических лиц</t>
  </si>
  <si>
    <t>1821010201001 1000 110</t>
  </si>
  <si>
    <t>1821010202001 1000 110</t>
  </si>
  <si>
    <t>1821010203001 1000 110</t>
  </si>
  <si>
    <t>1821010208001 1000 110</t>
  </si>
  <si>
    <t>182 1010213001 1000 110</t>
  </si>
  <si>
    <t>182 1010214001 1000 110</t>
  </si>
  <si>
    <t>Акцизы на нефтепродукты</t>
  </si>
  <si>
    <t>100 1 030 223 101 0000 110</t>
  </si>
  <si>
    <t>100 1 030 224 101 0000 110</t>
  </si>
  <si>
    <t>100 1 030 225 101 0000 110</t>
  </si>
  <si>
    <t>100 1 030 226 101 0000 110</t>
  </si>
  <si>
    <t>Налог, взимаемый в связи с применением упрощенной системы налогообложения</t>
  </si>
  <si>
    <t>182 1 0501 01 1101 1000 110</t>
  </si>
  <si>
    <t>182 1 0501 02 1101 1000 110</t>
  </si>
  <si>
    <t>182 1 0502 01 1101 1000 110</t>
  </si>
  <si>
    <t>Единный сельскохозяйственный налог</t>
  </si>
  <si>
    <t>Патентная система налогообложения</t>
  </si>
  <si>
    <t>Госпошлина</t>
  </si>
  <si>
    <t>Доходы от использования имущества, находящегося в госуд. и муниц. собственности из них</t>
  </si>
  <si>
    <r>
      <rPr>
        <i/>
        <sz val="12"/>
        <rFont val="Times New Roman"/>
      </rPr>
      <t>доходы , получаемые в виде арендной платы за земельные участки до разграничения</t>
    </r>
    <r>
      <rPr>
        <sz val="12"/>
        <rFont val="Times New Roman"/>
      </rPr>
      <t>, всего в том числе</t>
    </r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</si>
  <si>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</rPr>
      <t>90311105013050000120</t>
    </r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</si>
  <si>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</rPr>
      <t>90311105013130000120</t>
    </r>
  </si>
  <si>
    <t>доходы , получаемые в виде арендной платы за земельные участки в собственности района</t>
  </si>
  <si>
    <t>аренда имущества, находящегося в оперативном управлении</t>
  </si>
  <si>
    <r>
      <t xml:space="preserve">аренда имуществА КАЗНЫ </t>
    </r>
    <r>
      <rPr>
        <sz val="10"/>
        <rFont val="Times New Roman"/>
      </rPr>
      <t>( 1 11 05 075 05 0000 120)</t>
    </r>
  </si>
  <si>
    <r>
      <t xml:space="preserve">Прочие поступления от использования имущества </t>
    </r>
    <r>
      <rPr>
        <sz val="10"/>
        <rFont val="Times New Roman"/>
      </rPr>
      <t>(903 1 11 09 045 05 0000 120)</t>
    </r>
  </si>
  <si>
    <t>Плата за негативное воздействие на окр. среду</t>
  </si>
  <si>
    <t>048 1 12 01 010 01 0000 120</t>
  </si>
  <si>
    <t>048 1 12 01 030 01 6000 120</t>
  </si>
  <si>
    <t>048 1 12 01 041 01 1000 120</t>
  </si>
  <si>
    <t>048 1 12 01 042 01 0000 120</t>
  </si>
  <si>
    <t>Прочие доходы от компенсации затрат бюджетов муниципальных районов                      90311302995050000130</t>
  </si>
  <si>
    <t>Доходы от продажи материальных и нематериальных активов</t>
  </si>
  <si>
    <r>
      <t xml:space="preserve">Доходы от продажи земельных участков в собственности района </t>
    </r>
    <r>
      <rPr>
        <sz val="10"/>
        <rFont val="Times New Roman"/>
      </rPr>
      <t>(90311406025050000430)</t>
    </r>
  </si>
  <si>
    <t>Доходы от продажи земельных участков до разграничения (90311406013050000430)</t>
  </si>
  <si>
    <t/>
  </si>
  <si>
    <t>Доходы от продажи земельных участков до разграничения (90411406013130000430)</t>
  </si>
  <si>
    <t>Плата за увеличение площади земельных участков             904 1 14 06 313 1 30000 430</t>
  </si>
  <si>
    <t>Плата за увеличение площади земельных участков  90311406313050000430</t>
  </si>
  <si>
    <t>903 1 1406 313 050000 430</t>
  </si>
  <si>
    <t>903 1 14 06 325 05 0000 430</t>
  </si>
  <si>
    <t>Штрафы - всего</t>
  </si>
  <si>
    <t>Административные штрафы, установленные Кодексом Российской Федерации об административных правонарушениях  ( 000 1160100001 0000 140 )</t>
  </si>
  <si>
    <t xml:space="preserve"> 000 1 16 01 053 01 0000 140</t>
  </si>
  <si>
    <t xml:space="preserve"> 819 1 16 01 053 01 0027 140</t>
  </si>
  <si>
    <t xml:space="preserve"> 819 1 16 01 053 01 0059 140</t>
  </si>
  <si>
    <t xml:space="preserve"> 819 1 16 01 053 01 0035 140</t>
  </si>
  <si>
    <t xml:space="preserve"> 819 1 16 01 053 01 9000 140</t>
  </si>
  <si>
    <t xml:space="preserve"> 874 1 16 01 053 01 0035 140</t>
  </si>
  <si>
    <t>000 1 16 01 063 01 0000 140</t>
  </si>
  <si>
    <t>819 1 16 01 063 01 0009 140</t>
  </si>
  <si>
    <t>819 1 16 01 063 01 0091 140</t>
  </si>
  <si>
    <t>819 1 16 01 063 01 0101 140</t>
  </si>
  <si>
    <t>819 1 16 01 063 01 9000 140</t>
  </si>
  <si>
    <t>874  1 16 01 063 01 9000 140</t>
  </si>
  <si>
    <t xml:space="preserve"> 000 1 16 01 073 01 0000 140</t>
  </si>
  <si>
    <t xml:space="preserve"> 819 1160107301 0017 140</t>
  </si>
  <si>
    <t xml:space="preserve"> 819 1160107301 0019 140</t>
  </si>
  <si>
    <t xml:space="preserve"> 819 1160107301 0027 140</t>
  </si>
  <si>
    <t xml:space="preserve"> 819 1160107301 0028 140</t>
  </si>
  <si>
    <t xml:space="preserve"> 819 1160107301 9000 140</t>
  </si>
  <si>
    <t xml:space="preserve"> 874 1160107301 0061 140</t>
  </si>
  <si>
    <t xml:space="preserve"> 874 1160107301 0027 140</t>
  </si>
  <si>
    <t xml:space="preserve"> 000 1 16 01 083 01 0000 140</t>
  </si>
  <si>
    <t xml:space="preserve"> 819 1160108301 0028 140</t>
  </si>
  <si>
    <t xml:space="preserve"> 819 1160108301 0037 140</t>
  </si>
  <si>
    <t xml:space="preserve"> 000 1 16 01 093 01 0000 140</t>
  </si>
  <si>
    <t xml:space="preserve"> 819 1160109301 0022 140</t>
  </si>
  <si>
    <t xml:space="preserve"> 819 1160109301 9000 140</t>
  </si>
  <si>
    <t xml:space="preserve"> 000 1160113301 0000 140</t>
  </si>
  <si>
    <t xml:space="preserve"> 8191 1160113301 9000 140</t>
  </si>
  <si>
    <t xml:space="preserve"> 000 1 16 01 143 01 0000 140</t>
  </si>
  <si>
    <t>819 1160114301 9000 140</t>
  </si>
  <si>
    <t>819 1160114301 0002 140</t>
  </si>
  <si>
    <t>819 1160114301 0016 140</t>
  </si>
  <si>
    <t>819 1160114301 0017 140</t>
  </si>
  <si>
    <t xml:space="preserve"> 000 1 16 01 153 01  0000 140</t>
  </si>
  <si>
    <t xml:space="preserve">  819 1 1601 153 01 0005 140</t>
  </si>
  <si>
    <t xml:space="preserve">  819 1 1601 153 01 0006 140</t>
  </si>
  <si>
    <t xml:space="preserve">  819 1 1601 153 01 9000 140</t>
  </si>
  <si>
    <t xml:space="preserve">  819 1 1601 153 01 0012 140</t>
  </si>
  <si>
    <t xml:space="preserve"> 000 1 16 01 173 01 0000 140</t>
  </si>
  <si>
    <t>819 1160117301 0007 140</t>
  </si>
  <si>
    <t>819 1160117301 0008 140</t>
  </si>
  <si>
    <t xml:space="preserve"> 000 1 1 601 193 01 0000 140</t>
  </si>
  <si>
    <t>819 1160119301 0005 140</t>
  </si>
  <si>
    <t>819 1160119301 0007 140</t>
  </si>
  <si>
    <t>819 1160119301 0009 140</t>
  </si>
  <si>
    <t>819 1160119301 0013 140</t>
  </si>
  <si>
    <t>819 1160119301 0029 140</t>
  </si>
  <si>
    <t>819 1160119301 0030 140</t>
  </si>
  <si>
    <t>819 1160119301 9000 140</t>
  </si>
  <si>
    <t>874 1160119301 0013 140</t>
  </si>
  <si>
    <t>874 1160119301 9000 140</t>
  </si>
  <si>
    <t xml:space="preserve"> 000 1 16 01 203 01 0000 140</t>
  </si>
  <si>
    <t xml:space="preserve"> 819 1160120301 0005 140</t>
  </si>
  <si>
    <t xml:space="preserve"> 819 1160120301 0007 140</t>
  </si>
  <si>
    <t xml:space="preserve"> 819 1160120301 0008 140</t>
  </si>
  <si>
    <t xml:space="preserve"> 819 1160120301 0010 140</t>
  </si>
  <si>
    <t xml:space="preserve"> 819 1160120301 0021 140</t>
  </si>
  <si>
    <t xml:space="preserve"> 819 1160120301 9000 140</t>
  </si>
  <si>
    <t xml:space="preserve"> 874 1160120301 0006 140</t>
  </si>
  <si>
    <t xml:space="preserve"> 874 1160120301 0021 140</t>
  </si>
  <si>
    <t xml:space="preserve"> 000 116 02 000 00 0000 140 всего </t>
  </si>
  <si>
    <t xml:space="preserve"> 000 116 02 020 02 0000 140</t>
  </si>
  <si>
    <t xml:space="preserve"> 903 1160202002 0000 140</t>
  </si>
  <si>
    <t xml:space="preserve"> 000 1 16 02 010 02 0000 140</t>
  </si>
  <si>
    <t xml:space="preserve"> 903 1 1160201002 0000 140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</si>
  <si>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( 000 1160700000 0000 140)</t>
  </si>
  <si>
    <t>974  11607010050000000</t>
  </si>
  <si>
    <t>903  11607090050000000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</si>
  <si>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     992   1160904005 0000 140</t>
  </si>
  <si>
    <t xml:space="preserve">  Платежи в целях возмещения причиненного ущерба (убытков)    000 1161000000 0000 140</t>
  </si>
  <si>
    <t>903   1 16 10 031  05 0000 140</t>
  </si>
  <si>
    <t>903   1 16 10 032  05 0000 140</t>
  </si>
  <si>
    <t xml:space="preserve"> 000 1 16 10 123 01 0000 140</t>
  </si>
  <si>
    <t xml:space="preserve"> 903 1 16 10 123 01 0000 140</t>
  </si>
  <si>
    <t xml:space="preserve"> 150 1 16 10 123 01 0000 140</t>
  </si>
  <si>
    <t xml:space="preserve"> 188 1 16 10 123 01 0051 140</t>
  </si>
  <si>
    <t xml:space="preserve"> 188 1 16 10 123 01 0000 140</t>
  </si>
  <si>
    <t xml:space="preserve"> 853 1 16 10 123 01 0051 140</t>
  </si>
  <si>
    <t xml:space="preserve"> 000 1 16 10 12901 0000 140</t>
  </si>
  <si>
    <t>182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</si>
  <si>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 000 1161105001 0000 140</t>
  </si>
  <si>
    <t xml:space="preserve"> 853 1 16 11 050 01 0011 140</t>
  </si>
  <si>
    <t xml:space="preserve"> 853 1 16 11 050 01 0012 140</t>
  </si>
  <si>
    <t xml:space="preserve"> 853 1 16 11 050 01 0013 140</t>
  </si>
  <si>
    <t xml:space="preserve"> 885 1 16 11 050 01 0011 140</t>
  </si>
  <si>
    <t xml:space="preserve">Безвозмездные поступления </t>
  </si>
  <si>
    <t>Дотации, в т.ч.</t>
  </si>
  <si>
    <t>дотация на выравнивание</t>
  </si>
  <si>
    <t>дотация на сбалансированность</t>
  </si>
  <si>
    <t>дотация (гранты)  за достижение показателей деятельности органов местного самоуправления</t>
  </si>
  <si>
    <t>Субсидии</t>
  </si>
  <si>
    <t>Субвенции</t>
  </si>
  <si>
    <t>Межбюджетные трансферты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</si>
  <si>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</si>
  <si>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</si>
  <si>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Итого доходов</t>
  </si>
  <si>
    <t>РАСХОДЫ</t>
  </si>
  <si>
    <t>Общегосударств вопросы</t>
  </si>
  <si>
    <t>Функционир. высшего должн лица</t>
  </si>
  <si>
    <t>Функционир предств органов</t>
  </si>
  <si>
    <t>Функц высших органов испол власти</t>
  </si>
  <si>
    <t>Судебная система</t>
  </si>
  <si>
    <t>Обеспечен. деят финансовых органов</t>
  </si>
  <si>
    <t xml:space="preserve">Обеспеч провед выборов и референд </t>
  </si>
  <si>
    <t>Резервные фонды</t>
  </si>
  <si>
    <t>Другие общегос вопросы</t>
  </si>
  <si>
    <t>Национальная оборона</t>
  </si>
  <si>
    <t>Мобилизационная и вневойсковая подготовка</t>
  </si>
  <si>
    <t>Национ безопасность и правоох деятельн.</t>
  </si>
  <si>
    <t>ЗАГС</t>
  </si>
  <si>
    <t>Предупр. и ликвид. Послед ЧС</t>
  </si>
  <si>
    <t>Национальная экономика</t>
  </si>
  <si>
    <t>Топливно-энергетический комплекс</t>
  </si>
  <si>
    <t>Сельское хозяйство и рыболовство</t>
  </si>
  <si>
    <t>Водное хозяйство</t>
  </si>
  <si>
    <t>Дорожное хозяйство</t>
  </si>
  <si>
    <t>Другие вопросы в обл нац эконом</t>
  </si>
  <si>
    <t>Жил.-коммун.хоз-во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</si>
  <si>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</si>
  <si>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</si>
  <si>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</si>
  <si>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</si>
  <si>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</si>
  <si>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 xml:space="preserve">Дошкольное образование 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</si>
  <si>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</si>
  <si>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</si>
  <si>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</si>
  <si>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 полит и оздоровл детей</t>
  </si>
  <si>
    <t xml:space="preserve">Другие вопросы в обл образования </t>
  </si>
  <si>
    <t xml:space="preserve">Культура, кинемат </t>
  </si>
  <si>
    <t>Культура</t>
  </si>
  <si>
    <t>Другие вопросы культуры</t>
  </si>
  <si>
    <t>Социальная политика</t>
  </si>
  <si>
    <t>Пенсионное обеспечение</t>
  </si>
  <si>
    <t xml:space="preserve">Социальное обеспечение населения </t>
  </si>
  <si>
    <t>Охрана семьи и детства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</si>
  <si>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</si>
  <si>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</si>
  <si>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</si>
  <si>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</si>
  <si>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</si>
  <si>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</si>
  <si>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</si>
  <si>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/>
  </si>
  <si>
    <t>Дотация на выравнивание</t>
  </si>
  <si>
    <t>Иные дотации</t>
  </si>
  <si>
    <t>Прочие межбюджетные трансферты</t>
  </si>
  <si>
    <t>ВСЕГО расходов</t>
  </si>
  <si>
    <t xml:space="preserve">профицит (+) ; дефицит (-) </t>
  </si>
  <si>
    <t>Плата за увеличение площади земельных участков- всего, в т.ч.</t>
  </si>
</sst>
</file>

<file path=xl/styles.xml><?xml version="1.0" encoding="utf-8"?>
<styleSheet xmlns="http://schemas.openxmlformats.org/spreadsheetml/2006/main">
  <numFmts count="13">
    <numFmt numFmtId="164" formatCode="#,##0.0"/>
    <numFmt numFmtId="165" formatCode="#,##0.0000"/>
    <numFmt numFmtId="166" formatCode="_(* #,##0.000_);_(* \(#,##0.000\);_(* \-??_);_(@_)"/>
    <numFmt numFmtId="167" formatCode="_(* #,##0.00_);_(* \(#,##0.00\);_(* \-??_);_(@_)"/>
    <numFmt numFmtId="168" formatCode="_(* #,##0.0_);_(* \(#,##0.0\);_(* \-??_);_(@_)"/>
    <numFmt numFmtId="169" formatCode="0.0"/>
    <numFmt numFmtId="170" formatCode="0.00000"/>
    <numFmt numFmtId="171" formatCode="_(* #,##0.00000_);_(* \(#,##0.00000\);_(* \-??_);_(@_)"/>
    <numFmt numFmtId="172" formatCode="_-* #,##0.00000\ _₽_-;\-* #,##0.00000\ _₽_-;_-* \-?????\ _₽_-;_-@_-"/>
    <numFmt numFmtId="173" formatCode="#,##0.00000"/>
    <numFmt numFmtId="174" formatCode="0.0;\-0.0"/>
    <numFmt numFmtId="175" formatCode="0.000;\-0.000"/>
    <numFmt numFmtId="176" formatCode="#,##0.0;\-#,##0.0"/>
  </numFmts>
  <fonts count="21">
    <font>
      <sz val="11"/>
      <name val="Calibri"/>
    </font>
    <font>
      <sz val="10"/>
      <name val="Arial"/>
    </font>
    <font>
      <sz val="10"/>
      <name val="Arial Cyr"/>
    </font>
    <font>
      <b/>
      <sz val="10"/>
      <name val="Arial Cyr"/>
    </font>
    <font>
      <sz val="12"/>
      <name val="Times New Roman"/>
    </font>
    <font>
      <sz val="11"/>
      <name val="Times New Roman"/>
    </font>
    <font>
      <b/>
      <sz val="12"/>
      <name val="Times New Roman"/>
    </font>
    <font>
      <b/>
      <sz val="11"/>
      <name val="Times New Roman"/>
    </font>
    <font>
      <sz val="9"/>
      <name val="Times New Roman"/>
    </font>
    <font>
      <sz val="10"/>
      <name val="Times New Roman"/>
    </font>
    <font>
      <sz val="9"/>
      <name val="Arial Cyr"/>
    </font>
    <font>
      <b/>
      <i/>
      <sz val="12"/>
      <name val="Times New Roman"/>
    </font>
    <font>
      <i/>
      <sz val="11"/>
      <name val="Times New Roman"/>
    </font>
    <font>
      <i/>
      <sz val="10"/>
      <name val="Times New Roman"/>
    </font>
    <font>
      <i/>
      <sz val="12"/>
      <name val="Times New Roman"/>
    </font>
    <font>
      <sz val="8"/>
      <name val="Times New Roman"/>
    </font>
    <font>
      <sz val="9"/>
      <name val="Arial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3" borderId="5">
      <alignment horizontal="right" vertical="top" shrinkToFit="1"/>
    </xf>
  </cellStyleXfs>
  <cellXfs count="140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4" xfId="0" applyNumberFormat="1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/>
    <xf numFmtId="0" fontId="4" fillId="0" borderId="9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6" fontId="3" fillId="0" borderId="0" xfId="0" applyNumberFormat="1" applyFont="1"/>
    <xf numFmtId="49" fontId="4" fillId="0" borderId="5" xfId="0" applyNumberFormat="1" applyFont="1" applyBorder="1" applyAlignment="1">
      <alignment horizontal="center" vertical="center"/>
    </xf>
    <xf numFmtId="167" fontId="3" fillId="0" borderId="0" xfId="0" applyNumberFormat="1" applyFont="1"/>
    <xf numFmtId="49" fontId="4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169" fontId="9" fillId="0" borderId="5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169" fontId="4" fillId="0" borderId="5" xfId="0" applyNumberFormat="1" applyFont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8" fontId="10" fillId="0" borderId="0" xfId="0" applyNumberFormat="1" applyFont="1"/>
    <xf numFmtId="164" fontId="10" fillId="0" borderId="0" xfId="0" applyNumberFormat="1" applyFont="1"/>
    <xf numFmtId="49" fontId="11" fillId="0" borderId="5" xfId="0" applyNumberFormat="1" applyFont="1" applyBorder="1" applyAlignment="1">
      <alignment horizontal="left" vertical="top" wrapText="1"/>
    </xf>
    <xf numFmtId="167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top" wrapText="1"/>
    </xf>
    <xf numFmtId="169" fontId="6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vertical="center" wrapText="1"/>
    </xf>
    <xf numFmtId="169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49" fontId="14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167" fontId="2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center" vertical="center"/>
    </xf>
    <xf numFmtId="167" fontId="2" fillId="0" borderId="0" xfId="0" applyNumberFormat="1" applyFont="1"/>
    <xf numFmtId="49" fontId="4" fillId="0" borderId="5" xfId="0" applyNumberFormat="1" applyFont="1" applyBorder="1" applyAlignment="1">
      <alignment horizontal="left" vertical="center" wrapText="1"/>
    </xf>
    <xf numFmtId="169" fontId="4" fillId="2" borderId="5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169" fontId="5" fillId="2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169" fontId="9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169" fontId="15" fillId="0" borderId="5" xfId="0" applyNumberFormat="1" applyFont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9" fontId="5" fillId="0" borderId="5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171" fontId="2" fillId="0" borderId="0" xfId="0" applyNumberFormat="1" applyFont="1"/>
    <xf numFmtId="172" fontId="16" fillId="0" borderId="0" xfId="0" applyNumberFormat="1" applyFont="1"/>
    <xf numFmtId="49" fontId="4" fillId="0" borderId="5" xfId="0" applyNumberFormat="1" applyFont="1" applyBorder="1" applyAlignment="1">
      <alignment vertical="top" wrapText="1"/>
    </xf>
    <xf numFmtId="169" fontId="5" fillId="0" borderId="11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73" fontId="6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5" xfId="0" applyNumberFormat="1" applyFont="1" applyBorder="1"/>
    <xf numFmtId="164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right"/>
    </xf>
    <xf numFmtId="0" fontId="6" fillId="0" borderId="11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right"/>
    </xf>
    <xf numFmtId="0" fontId="4" fillId="0" borderId="1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/>
    <xf numFmtId="0" fontId="4" fillId="0" borderId="11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vertical="center" wrapText="1"/>
    </xf>
    <xf numFmtId="174" fontId="6" fillId="0" borderId="5" xfId="0" applyNumberFormat="1" applyFont="1" applyBorder="1" applyAlignment="1">
      <alignment horizontal="center" vertical="center"/>
    </xf>
    <xf numFmtId="175" fontId="6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5" fontId="4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/>
    <xf numFmtId="174" fontId="4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/>
    <xf numFmtId="169" fontId="4" fillId="0" borderId="0" xfId="0" applyNumberFormat="1" applyFont="1"/>
    <xf numFmtId="49" fontId="4" fillId="0" borderId="11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 wrapText="1"/>
    </xf>
    <xf numFmtId="168" fontId="1" fillId="0" borderId="4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horizontal="right" vertical="center" wrapText="1"/>
    </xf>
    <xf numFmtId="169" fontId="5" fillId="0" borderId="14" xfId="0" applyNumberFormat="1" applyFont="1" applyBorder="1" applyAlignment="1">
      <alignment horizontal="right" vertical="center" wrapText="1"/>
    </xf>
    <xf numFmtId="164" fontId="18" fillId="0" borderId="14" xfId="1" applyNumberFormat="1" applyFont="1" applyFill="1" applyBorder="1" applyProtection="1">
      <alignment horizontal="right" vertical="top" shrinkToFit="1"/>
    </xf>
    <xf numFmtId="164" fontId="18" fillId="0" borderId="5" xfId="1" applyNumberFormat="1" applyFont="1" applyFill="1" applyProtection="1">
      <alignment horizontal="right" vertical="top" shrinkToFit="1"/>
    </xf>
    <xf numFmtId="4" fontId="4" fillId="0" borderId="5" xfId="0" applyNumberFormat="1" applyFont="1" applyBorder="1" applyAlignment="1">
      <alignment horizontal="center" vertical="center"/>
    </xf>
    <xf numFmtId="169" fontId="19" fillId="0" borderId="5" xfId="0" applyNumberFormat="1" applyFont="1" applyBorder="1" applyAlignment="1">
      <alignment horizontal="center" vertical="center"/>
    </xf>
    <xf numFmtId="165" fontId="19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164" fontId="19" fillId="0" borderId="5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left" vertical="center" wrapText="1"/>
    </xf>
    <xf numFmtId="49" fontId="19" fillId="0" borderId="5" xfId="0" applyNumberFormat="1" applyFont="1" applyBorder="1" applyAlignment="1">
      <alignment vertical="center" wrapText="1"/>
    </xf>
    <xf numFmtId="49" fontId="20" fillId="0" borderId="5" xfId="0" applyNumberFormat="1" applyFont="1" applyBorder="1" applyAlignment="1">
      <alignment vertical="center" wrapText="1"/>
    </xf>
    <xf numFmtId="169" fontId="5" fillId="0" borderId="11" xfId="0" applyNumberFormat="1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</cellXfs>
  <cellStyles count="2">
    <cellStyle name="st30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9"/>
  <sheetViews>
    <sheetView tabSelected="1" workbookViewId="0">
      <selection activeCell="E191" sqref="E191"/>
    </sheetView>
  </sheetViews>
  <sheetFormatPr defaultColWidth="8.875" defaultRowHeight="12.75"/>
  <cols>
    <col min="1" max="1" width="4.875" customWidth="1"/>
    <col min="2" max="2" width="47.25" customWidth="1"/>
    <col min="3" max="3" width="13.375" customWidth="1"/>
    <col min="4" max="4" width="14.875" customWidth="1"/>
    <col min="5" max="5" width="18.375" customWidth="1"/>
    <col min="6" max="6" width="18.25" customWidth="1"/>
    <col min="7" max="7" width="17.625" customWidth="1"/>
    <col min="8" max="8" width="15.125" customWidth="1"/>
  </cols>
  <sheetData>
    <row r="1" spans="1:6">
      <c r="A1" s="1"/>
      <c r="B1" s="129"/>
      <c r="C1" s="129"/>
      <c r="D1" s="2"/>
    </row>
    <row r="2" spans="1:6" ht="15.75">
      <c r="A2" s="130" t="s">
        <v>0</v>
      </c>
      <c r="B2" s="130"/>
      <c r="C2" s="130"/>
      <c r="D2" s="130"/>
      <c r="E2" s="130"/>
    </row>
    <row r="3" spans="1:6" ht="15.75">
      <c r="A3" s="130" t="s">
        <v>1</v>
      </c>
      <c r="B3" s="130"/>
      <c r="C3" s="130"/>
      <c r="D3" s="130"/>
      <c r="E3" s="130"/>
    </row>
    <row r="4" spans="1:6" ht="15.75">
      <c r="A4" s="131" t="s">
        <v>2</v>
      </c>
      <c r="B4" s="132"/>
      <c r="C4" s="132"/>
      <c r="D4" s="132"/>
      <c r="E4" s="133"/>
    </row>
    <row r="5" spans="1:6" ht="12.75" customHeight="1">
      <c r="A5" s="3"/>
      <c r="B5" s="3"/>
      <c r="C5" s="134" t="s">
        <v>3</v>
      </c>
      <c r="D5" s="137" t="s">
        <v>4</v>
      </c>
      <c r="E5" s="137" t="s">
        <v>5</v>
      </c>
      <c r="F5" s="5"/>
    </row>
    <row r="6" spans="1:6" ht="15.75">
      <c r="A6" s="6"/>
      <c r="B6" s="6" t="s">
        <v>6</v>
      </c>
      <c r="C6" s="135"/>
      <c r="D6" s="138"/>
      <c r="E6" s="138"/>
      <c r="F6" s="5"/>
    </row>
    <row r="7" spans="1:6" ht="15.75">
      <c r="A7" s="7"/>
      <c r="B7" s="7"/>
      <c r="C7" s="135"/>
      <c r="D7" s="138"/>
      <c r="E7" s="138"/>
      <c r="F7" s="5"/>
    </row>
    <row r="8" spans="1:6" ht="15.75">
      <c r="A8" s="8"/>
      <c r="B8" s="8"/>
      <c r="C8" s="136"/>
      <c r="D8" s="139"/>
      <c r="E8" s="139"/>
      <c r="F8" s="5"/>
    </row>
    <row r="9" spans="1:6" ht="15.75">
      <c r="A9" s="8"/>
      <c r="B9" s="9" t="s">
        <v>7</v>
      </c>
      <c r="C9" s="10">
        <f>C11+C18+C23+C27+C28+C29+C30+C38+C44+C45+C50+C55</f>
        <v>340143.1</v>
      </c>
      <c r="D9" s="11">
        <f>D11+D18+D23+D27+D28+D29+D30+D38+D44+D45+D50+D55</f>
        <v>0</v>
      </c>
      <c r="E9" s="11">
        <f>E11+E18+E23+E27+E28+E29+E30+E38+E44+E45+E50+E55</f>
        <v>340143.1</v>
      </c>
      <c r="F9" s="12"/>
    </row>
    <row r="10" spans="1:6" ht="15.75">
      <c r="A10" s="8"/>
      <c r="B10" s="13" t="s">
        <v>8</v>
      </c>
      <c r="C10" s="13"/>
      <c r="D10" s="11"/>
      <c r="E10" s="11"/>
      <c r="F10" s="14"/>
    </row>
    <row r="11" spans="1:6" ht="21" customHeight="1">
      <c r="A11" s="8"/>
      <c r="B11" s="15" t="s">
        <v>9</v>
      </c>
      <c r="C11" s="116">
        <v>278863.8</v>
      </c>
      <c r="D11" s="16"/>
      <c r="E11" s="116">
        <v>278863.8</v>
      </c>
      <c r="F11" s="14"/>
    </row>
    <row r="12" spans="1:6" ht="32.25" hidden="1" customHeight="1">
      <c r="A12" s="8"/>
      <c r="B12" s="17" t="s">
        <v>10</v>
      </c>
      <c r="C12" s="18"/>
      <c r="D12" s="19"/>
      <c r="E12" s="20">
        <f t="shared" ref="E12:E17" si="0">C12+D12</f>
        <v>0</v>
      </c>
      <c r="F12" s="14"/>
    </row>
    <row r="13" spans="1:6" ht="30.75" hidden="1" customHeight="1">
      <c r="A13" s="8"/>
      <c r="B13" s="17" t="s">
        <v>11</v>
      </c>
      <c r="C13" s="18">
        <v>0</v>
      </c>
      <c r="D13" s="20"/>
      <c r="E13" s="20">
        <f t="shared" si="0"/>
        <v>0</v>
      </c>
      <c r="F13" s="14"/>
    </row>
    <row r="14" spans="1:6" ht="29.25" hidden="1" customHeight="1">
      <c r="A14" s="8"/>
      <c r="B14" s="17" t="s">
        <v>12</v>
      </c>
      <c r="C14" s="18">
        <v>0</v>
      </c>
      <c r="D14" s="20"/>
      <c r="E14" s="20">
        <f t="shared" si="0"/>
        <v>0</v>
      </c>
      <c r="F14" s="14"/>
    </row>
    <row r="15" spans="1:6" ht="28.5" hidden="1" customHeight="1">
      <c r="A15" s="8"/>
      <c r="B15" s="17" t="s">
        <v>13</v>
      </c>
      <c r="C15" s="18"/>
      <c r="D15" s="20"/>
      <c r="E15" s="20">
        <f t="shared" si="0"/>
        <v>0</v>
      </c>
      <c r="F15" s="14"/>
    </row>
    <row r="16" spans="1:6" ht="27" hidden="1" customHeight="1">
      <c r="A16" s="8"/>
      <c r="B16" s="17" t="s">
        <v>14</v>
      </c>
      <c r="C16" s="18"/>
      <c r="D16" s="20"/>
      <c r="E16" s="20">
        <f t="shared" si="0"/>
        <v>0</v>
      </c>
      <c r="F16" s="14"/>
    </row>
    <row r="17" spans="1:6" ht="23.25" hidden="1" customHeight="1">
      <c r="A17" s="8"/>
      <c r="B17" s="17" t="s">
        <v>15</v>
      </c>
      <c r="C17" s="113"/>
      <c r="D17" s="20"/>
      <c r="E17" s="20">
        <f t="shared" si="0"/>
        <v>0</v>
      </c>
      <c r="F17" s="14"/>
    </row>
    <row r="18" spans="1:6" ht="20.25" customHeight="1">
      <c r="A18" s="8"/>
      <c r="B18" s="111" t="s">
        <v>16</v>
      </c>
      <c r="C18" s="117">
        <v>9114.2999999999993</v>
      </c>
      <c r="D18" s="24"/>
      <c r="E18" s="117">
        <v>9114.2999999999993</v>
      </c>
      <c r="F18" s="14"/>
    </row>
    <row r="19" spans="1:6" ht="15.75" hidden="1">
      <c r="A19" s="8"/>
      <c r="B19" s="23" t="s">
        <v>17</v>
      </c>
      <c r="C19" s="115">
        <v>3653.8</v>
      </c>
      <c r="D19" s="24"/>
      <c r="E19" s="25">
        <f>C19+D19</f>
        <v>3653.8</v>
      </c>
      <c r="F19" s="14"/>
    </row>
    <row r="20" spans="1:6" ht="15.75" hidden="1">
      <c r="A20" s="8"/>
      <c r="B20" s="23" t="s">
        <v>18</v>
      </c>
      <c r="C20" s="115">
        <v>25.4</v>
      </c>
      <c r="D20" s="24"/>
      <c r="E20" s="25">
        <f>C20+D20</f>
        <v>25.4</v>
      </c>
      <c r="F20" s="14"/>
    </row>
    <row r="21" spans="1:6" ht="15.75" hidden="1">
      <c r="A21" s="8"/>
      <c r="B21" s="23" t="s">
        <v>19</v>
      </c>
      <c r="C21" s="115">
        <v>4516.8999999999996</v>
      </c>
      <c r="D21" s="24"/>
      <c r="E21" s="25">
        <f>C21+D21</f>
        <v>4516.8999999999996</v>
      </c>
      <c r="F21" s="14"/>
    </row>
    <row r="22" spans="1:6" ht="15" hidden="1" customHeight="1">
      <c r="A22" s="8"/>
      <c r="B22" s="23" t="s">
        <v>20</v>
      </c>
      <c r="C22" s="115">
        <v>-481.9</v>
      </c>
      <c r="D22" s="24"/>
      <c r="E22" s="25">
        <f>C22+D22</f>
        <v>-481.9</v>
      </c>
      <c r="F22" s="14"/>
    </row>
    <row r="23" spans="1:6" ht="33.75" customHeight="1">
      <c r="A23" s="8"/>
      <c r="B23" s="112" t="s">
        <v>21</v>
      </c>
      <c r="C23" s="117">
        <v>24117</v>
      </c>
      <c r="D23" s="24"/>
      <c r="E23" s="117">
        <v>24117</v>
      </c>
      <c r="F23" s="14"/>
    </row>
    <row r="24" spans="1:6" ht="27.75" hidden="1" customHeight="1">
      <c r="A24" s="8"/>
      <c r="B24" s="27" t="s">
        <v>22</v>
      </c>
      <c r="C24" s="114"/>
      <c r="D24" s="24"/>
      <c r="E24" s="21">
        <f t="shared" ref="E24:E29" si="1">C24+D24</f>
        <v>0</v>
      </c>
      <c r="F24" s="14"/>
    </row>
    <row r="25" spans="1:6" ht="27" hidden="1" customHeight="1">
      <c r="A25" s="8"/>
      <c r="B25" s="27" t="s">
        <v>23</v>
      </c>
      <c r="C25" s="28"/>
      <c r="D25" s="24"/>
      <c r="E25" s="21">
        <f t="shared" si="1"/>
        <v>0</v>
      </c>
      <c r="F25" s="14"/>
    </row>
    <row r="26" spans="1:6" ht="24.75" hidden="1" customHeight="1">
      <c r="A26" s="8"/>
      <c r="B26" s="29" t="s">
        <v>24</v>
      </c>
      <c r="C26" s="30"/>
      <c r="D26" s="21"/>
      <c r="E26" s="21">
        <f t="shared" si="1"/>
        <v>0</v>
      </c>
      <c r="F26" s="14"/>
    </row>
    <row r="27" spans="1:6" ht="24" customHeight="1">
      <c r="A27" s="8"/>
      <c r="B27" s="31" t="s">
        <v>25</v>
      </c>
      <c r="C27" s="32">
        <v>37</v>
      </c>
      <c r="D27" s="33"/>
      <c r="E27" s="58">
        <f t="shared" si="1"/>
        <v>37</v>
      </c>
      <c r="F27" s="34"/>
    </row>
    <row r="28" spans="1:6" ht="30" customHeight="1">
      <c r="A28" s="8"/>
      <c r="B28" s="31" t="s">
        <v>26</v>
      </c>
      <c r="C28" s="32">
        <v>5931</v>
      </c>
      <c r="D28" s="22"/>
      <c r="E28" s="58">
        <f t="shared" si="1"/>
        <v>5931</v>
      </c>
      <c r="F28" s="34"/>
    </row>
    <row r="29" spans="1:6" ht="21.75" customHeight="1">
      <c r="A29" s="8"/>
      <c r="B29" s="15" t="s">
        <v>27</v>
      </c>
      <c r="C29" s="32">
        <v>4757</v>
      </c>
      <c r="D29" s="22"/>
      <c r="E29" s="58">
        <f t="shared" si="1"/>
        <v>4757</v>
      </c>
      <c r="F29" s="35"/>
    </row>
    <row r="30" spans="1:6" ht="55.5" customHeight="1">
      <c r="A30" s="8"/>
      <c r="B30" s="36" t="s">
        <v>28</v>
      </c>
      <c r="C30" s="32">
        <v>8616</v>
      </c>
      <c r="D30" s="22"/>
      <c r="E30" s="58">
        <v>8616</v>
      </c>
      <c r="F30" s="37"/>
    </row>
    <row r="31" spans="1:6" ht="51" customHeight="1">
      <c r="A31" s="8"/>
      <c r="B31" s="38" t="s">
        <v>29</v>
      </c>
      <c r="C31" s="119">
        <v>6838</v>
      </c>
      <c r="D31" s="120"/>
      <c r="E31" s="122">
        <v>6838</v>
      </c>
      <c r="F31" s="37"/>
    </row>
    <row r="32" spans="1:6" ht="0.75" customHeight="1">
      <c r="A32" s="8"/>
      <c r="B32" s="40" t="s">
        <v>30</v>
      </c>
      <c r="C32" s="41">
        <v>3300</v>
      </c>
      <c r="D32" s="42"/>
      <c r="E32" s="123">
        <f t="shared" ref="E32:E37" si="2">C32+D32</f>
        <v>3300</v>
      </c>
      <c r="F32" s="43"/>
    </row>
    <row r="33" spans="1:7" ht="45.75" hidden="1" customHeight="1">
      <c r="A33" s="8"/>
      <c r="B33" s="44" t="s">
        <v>31</v>
      </c>
      <c r="C33" s="41">
        <v>1250</v>
      </c>
      <c r="D33" s="42"/>
      <c r="E33" s="123">
        <f t="shared" si="2"/>
        <v>1250</v>
      </c>
      <c r="F33" s="14"/>
    </row>
    <row r="34" spans="1:7" ht="45" customHeight="1">
      <c r="A34" s="8"/>
      <c r="B34" s="45" t="s">
        <v>32</v>
      </c>
      <c r="C34" s="32">
        <v>1063</v>
      </c>
      <c r="D34" s="22"/>
      <c r="E34" s="58">
        <f t="shared" si="2"/>
        <v>1063</v>
      </c>
      <c r="F34" s="46"/>
      <c r="G34" s="47"/>
    </row>
    <row r="35" spans="1:7" ht="0.75" customHeight="1">
      <c r="A35" s="8"/>
      <c r="B35" s="45" t="s">
        <v>33</v>
      </c>
      <c r="C35" s="32"/>
      <c r="D35" s="22"/>
      <c r="E35" s="58">
        <f t="shared" si="2"/>
        <v>0</v>
      </c>
      <c r="F35" s="48"/>
    </row>
    <row r="36" spans="1:7" ht="30" customHeight="1">
      <c r="A36" s="8"/>
      <c r="B36" s="45" t="s">
        <v>34</v>
      </c>
      <c r="C36" s="32">
        <v>715</v>
      </c>
      <c r="D36" s="22"/>
      <c r="E36" s="58">
        <f t="shared" si="2"/>
        <v>715</v>
      </c>
      <c r="F36" s="48"/>
    </row>
    <row r="37" spans="1:7" ht="1.5" hidden="1" customHeight="1">
      <c r="A37" s="8"/>
      <c r="B37" s="49" t="s">
        <v>35</v>
      </c>
      <c r="C37" s="32"/>
      <c r="D37" s="22"/>
      <c r="E37" s="118">
        <f t="shared" si="2"/>
        <v>0</v>
      </c>
      <c r="F37" s="48"/>
    </row>
    <row r="38" spans="1:7" ht="24.75" customHeight="1">
      <c r="A38" s="8"/>
      <c r="B38" s="49" t="s">
        <v>36</v>
      </c>
      <c r="C38" s="50">
        <v>2736</v>
      </c>
      <c r="D38" s="51"/>
      <c r="E38" s="121">
        <v>2736</v>
      </c>
      <c r="F38" s="48"/>
    </row>
    <row r="39" spans="1:7" ht="26.25" hidden="1" customHeight="1">
      <c r="A39" s="8"/>
      <c r="B39" s="52" t="s">
        <v>37</v>
      </c>
      <c r="C39" s="53"/>
      <c r="D39" s="21"/>
      <c r="E39" s="21">
        <f>C39+D39</f>
        <v>0</v>
      </c>
      <c r="F39" s="48"/>
    </row>
    <row r="40" spans="1:7" ht="24.75" hidden="1" customHeight="1">
      <c r="A40" s="8"/>
      <c r="B40" s="52" t="s">
        <v>38</v>
      </c>
      <c r="C40" s="53"/>
      <c r="D40" s="21"/>
      <c r="E40" s="21">
        <f>C40+D40</f>
        <v>0</v>
      </c>
      <c r="F40" s="48"/>
    </row>
    <row r="41" spans="1:7" ht="21" hidden="1" customHeight="1">
      <c r="A41" s="8"/>
      <c r="B41" s="52" t="s">
        <v>39</v>
      </c>
      <c r="C41" s="53"/>
      <c r="D41" s="21"/>
      <c r="E41" s="21">
        <f>C41+D41</f>
        <v>0</v>
      </c>
      <c r="F41" s="48"/>
    </row>
    <row r="42" spans="1:7" ht="21" hidden="1" customHeight="1">
      <c r="A42" s="8"/>
      <c r="B42" s="52" t="s">
        <v>40</v>
      </c>
      <c r="C42" s="53"/>
      <c r="D42" s="21"/>
      <c r="E42" s="21">
        <f>C42+D42</f>
        <v>0</v>
      </c>
      <c r="F42" s="48"/>
    </row>
    <row r="43" spans="1:7" ht="6.75" hidden="1" customHeight="1">
      <c r="A43" s="8"/>
      <c r="B43" s="49"/>
      <c r="C43" s="50"/>
      <c r="D43" s="22"/>
      <c r="E43" s="22"/>
      <c r="F43" s="48"/>
    </row>
    <row r="44" spans="1:7" ht="51.75" hidden="1" customHeight="1">
      <c r="A44" s="8"/>
      <c r="B44" s="49" t="s">
        <v>41</v>
      </c>
      <c r="C44" s="32"/>
      <c r="D44" s="22"/>
      <c r="E44" s="22">
        <f>C44+D44</f>
        <v>0</v>
      </c>
      <c r="F44" s="14"/>
    </row>
    <row r="45" spans="1:7" ht="36.75" customHeight="1">
      <c r="A45" s="8"/>
      <c r="B45" s="124" t="s">
        <v>42</v>
      </c>
      <c r="C45" s="39">
        <f>C46+C47+C48+C49</f>
        <v>2500</v>
      </c>
      <c r="D45" s="39"/>
      <c r="E45" s="39">
        <f>E46+E47+E48+E49</f>
        <v>2500</v>
      </c>
      <c r="F45" s="14"/>
    </row>
    <row r="46" spans="1:7" ht="33" hidden="1" customHeight="1">
      <c r="A46" s="8"/>
      <c r="B46" s="26" t="s">
        <v>43</v>
      </c>
      <c r="C46" s="55"/>
      <c r="D46" s="56"/>
      <c r="E46" s="56">
        <f>C46+D46</f>
        <v>0</v>
      </c>
      <c r="F46" s="14"/>
    </row>
    <row r="47" spans="1:7" ht="36" customHeight="1">
      <c r="A47" s="8"/>
      <c r="B47" s="26" t="s">
        <v>44</v>
      </c>
      <c r="C47" s="55">
        <v>2000</v>
      </c>
      <c r="D47" s="56"/>
      <c r="E47" s="56">
        <f>C47+D47</f>
        <v>2000</v>
      </c>
      <c r="F47" s="48" t="s">
        <v>45</v>
      </c>
    </row>
    <row r="48" spans="1:7" ht="33.75" customHeight="1">
      <c r="A48" s="8"/>
      <c r="B48" s="26" t="s">
        <v>46</v>
      </c>
      <c r="C48" s="55">
        <v>500</v>
      </c>
      <c r="D48" s="56"/>
      <c r="E48" s="56">
        <f>C48+D48</f>
        <v>500</v>
      </c>
      <c r="F48" s="48"/>
    </row>
    <row r="49" spans="1:7" ht="38.25" hidden="1" customHeight="1">
      <c r="A49" s="8"/>
      <c r="B49" s="52"/>
      <c r="C49" s="55"/>
      <c r="D49" s="56"/>
      <c r="E49" s="56"/>
      <c r="F49" s="48"/>
    </row>
    <row r="50" spans="1:7" ht="39" customHeight="1">
      <c r="A50" s="8"/>
      <c r="B50" s="125" t="s">
        <v>202</v>
      </c>
      <c r="C50" s="39">
        <f>C51+C52+C53+C54</f>
        <v>849</v>
      </c>
      <c r="D50" s="39"/>
      <c r="E50" s="39">
        <f>E51+E52+E53+E54</f>
        <v>849</v>
      </c>
      <c r="F50" s="46"/>
      <c r="G50" s="47"/>
    </row>
    <row r="51" spans="1:7" ht="1.5" hidden="1" customHeight="1">
      <c r="A51" s="8"/>
      <c r="B51" s="57" t="s">
        <v>47</v>
      </c>
      <c r="C51" s="55">
        <v>849</v>
      </c>
      <c r="D51" s="56"/>
      <c r="E51" s="56">
        <f>C51+D51</f>
        <v>849</v>
      </c>
      <c r="F51" s="43"/>
    </row>
    <row r="52" spans="1:7" ht="37.5" hidden="1" customHeight="1">
      <c r="A52" s="8"/>
      <c r="B52" s="57" t="s">
        <v>48</v>
      </c>
      <c r="C52" s="55"/>
      <c r="D52" s="56"/>
      <c r="E52" s="56">
        <f>C52+D52</f>
        <v>0</v>
      </c>
      <c r="F52" s="43"/>
    </row>
    <row r="53" spans="1:7" ht="34.5" hidden="1" customHeight="1">
      <c r="A53" s="8"/>
      <c r="B53" s="57" t="s">
        <v>49</v>
      </c>
      <c r="C53" s="55"/>
      <c r="D53" s="56"/>
      <c r="E53" s="56">
        <f>C53+D53</f>
        <v>0</v>
      </c>
      <c r="F53" s="43"/>
    </row>
    <row r="54" spans="1:7" ht="33.75" hidden="1" customHeight="1">
      <c r="A54" s="8"/>
      <c r="B54" s="57" t="s">
        <v>50</v>
      </c>
      <c r="C54" s="55"/>
      <c r="D54" s="56"/>
      <c r="E54" s="56">
        <f>C54+D54</f>
        <v>0</v>
      </c>
      <c r="F54" s="43"/>
    </row>
    <row r="55" spans="1:7" ht="30" customHeight="1">
      <c r="A55" s="8"/>
      <c r="B55" s="126" t="s">
        <v>51</v>
      </c>
      <c r="C55" s="32">
        <v>2622</v>
      </c>
      <c r="D55" s="11"/>
      <c r="E55" s="58">
        <v>2622</v>
      </c>
      <c r="F55" s="48"/>
    </row>
    <row r="56" spans="1:7" ht="37.5" hidden="1" customHeight="1">
      <c r="A56" s="8"/>
      <c r="B56" s="57" t="s">
        <v>52</v>
      </c>
      <c r="C56" s="32">
        <f>C57+C63+C69+C77+C80+C83+C86+C92+C97+C101+C111</f>
        <v>0</v>
      </c>
      <c r="D56" s="32">
        <f>D57+D63+D69+D77+D80+D83+D86+D92+D97+D101+D111</f>
        <v>0</v>
      </c>
      <c r="E56" s="58">
        <f>E57+E63+E69+E77+E80+E83+E86+E92+E97+E101+E111</f>
        <v>0</v>
      </c>
      <c r="F56" s="47"/>
      <c r="G56" s="59"/>
    </row>
    <row r="57" spans="1:7" ht="35.25" hidden="1" customHeight="1">
      <c r="A57" s="8"/>
      <c r="B57" s="52" t="s">
        <v>53</v>
      </c>
      <c r="C57" s="32"/>
      <c r="D57" s="32"/>
      <c r="E57" s="58">
        <f>E58+E59+E60+E61+E62</f>
        <v>0</v>
      </c>
      <c r="F57" s="48"/>
    </row>
    <row r="58" spans="1:7" ht="34.5" hidden="1" customHeight="1">
      <c r="A58" s="8"/>
      <c r="B58" s="60" t="s">
        <v>54</v>
      </c>
      <c r="C58" s="61"/>
      <c r="D58" s="61"/>
      <c r="E58" s="62">
        <f>C58+D58</f>
        <v>0</v>
      </c>
      <c r="F58" s="48"/>
    </row>
    <row r="59" spans="1:7" ht="33" hidden="1" customHeight="1">
      <c r="A59" s="8"/>
      <c r="B59" s="60" t="s">
        <v>55</v>
      </c>
      <c r="C59" s="61"/>
      <c r="D59" s="61"/>
      <c r="E59" s="62">
        <f>C59+D59</f>
        <v>0</v>
      </c>
      <c r="F59" s="48"/>
    </row>
    <row r="60" spans="1:7" ht="31.5" hidden="1" customHeight="1">
      <c r="A60" s="8"/>
      <c r="B60" s="60" t="s">
        <v>56</v>
      </c>
      <c r="C60" s="61"/>
      <c r="D60" s="61"/>
      <c r="E60" s="62">
        <f>C60+D60</f>
        <v>0</v>
      </c>
      <c r="F60" s="48"/>
    </row>
    <row r="61" spans="1:7" ht="30.75" hidden="1" customHeight="1">
      <c r="A61" s="8"/>
      <c r="B61" s="60" t="s">
        <v>57</v>
      </c>
      <c r="C61" s="61"/>
      <c r="D61" s="61"/>
      <c r="E61" s="62">
        <f>C61+D61</f>
        <v>0</v>
      </c>
      <c r="F61" s="48"/>
    </row>
    <row r="62" spans="1:7" ht="0.75" hidden="1" customHeight="1">
      <c r="A62" s="8"/>
      <c r="B62" s="60" t="s">
        <v>58</v>
      </c>
      <c r="C62" s="61"/>
      <c r="D62" s="61"/>
      <c r="E62" s="62">
        <f>C62+D62</f>
        <v>0</v>
      </c>
      <c r="F62" s="48"/>
    </row>
    <row r="63" spans="1:7" ht="30.75" hidden="1" customHeight="1">
      <c r="A63" s="8"/>
      <c r="B63" s="52" t="s">
        <v>59</v>
      </c>
      <c r="C63" s="32"/>
      <c r="D63" s="32"/>
      <c r="E63" s="58">
        <f>E64+E65+E66+E67+E68</f>
        <v>0</v>
      </c>
      <c r="F63" s="48"/>
    </row>
    <row r="64" spans="1:7" ht="30" hidden="1" customHeight="1">
      <c r="A64" s="8"/>
      <c r="B64" s="60" t="s">
        <v>60</v>
      </c>
      <c r="C64" s="61"/>
      <c r="D64" s="61"/>
      <c r="E64" s="62">
        <f>C64+D64</f>
        <v>0</v>
      </c>
      <c r="F64" s="48"/>
    </row>
    <row r="65" spans="1:6" ht="30.75" hidden="1" customHeight="1">
      <c r="A65" s="8"/>
      <c r="B65" s="60" t="s">
        <v>61</v>
      </c>
      <c r="C65" s="61"/>
      <c r="D65" s="32"/>
      <c r="E65" s="62">
        <f>C65+D65</f>
        <v>0</v>
      </c>
      <c r="F65" s="48"/>
    </row>
    <row r="66" spans="1:6" ht="31.5" hidden="1" customHeight="1">
      <c r="A66" s="8"/>
      <c r="B66" s="60" t="s">
        <v>62</v>
      </c>
      <c r="C66" s="61"/>
      <c r="D66" s="32"/>
      <c r="E66" s="62">
        <f>C66+D66</f>
        <v>0</v>
      </c>
      <c r="F66" s="48"/>
    </row>
    <row r="67" spans="1:6" ht="0.75" hidden="1" customHeight="1">
      <c r="A67" s="8"/>
      <c r="B67" s="60" t="s">
        <v>63</v>
      </c>
      <c r="C67" s="61"/>
      <c r="D67" s="61"/>
      <c r="E67" s="62">
        <f>C67+D67</f>
        <v>0</v>
      </c>
      <c r="F67" s="48"/>
    </row>
    <row r="68" spans="1:6" ht="31.5" hidden="1" customHeight="1">
      <c r="A68" s="8"/>
      <c r="B68" s="60" t="s">
        <v>64</v>
      </c>
      <c r="C68" s="61"/>
      <c r="D68" s="32"/>
      <c r="E68" s="62">
        <f>C68+D68</f>
        <v>0</v>
      </c>
      <c r="F68" s="48"/>
    </row>
    <row r="69" spans="1:6" ht="30" hidden="1" customHeight="1">
      <c r="A69" s="8"/>
      <c r="B69" s="52" t="s">
        <v>65</v>
      </c>
      <c r="C69" s="32">
        <f>C70+C71+C72+C73+C74+C75+C76</f>
        <v>0</v>
      </c>
      <c r="D69" s="32">
        <f>D70+D71+D72+D73+D74+D75+D76</f>
        <v>0</v>
      </c>
      <c r="E69" s="58">
        <f>E70+E71+E72+E73+E74+E75+E76</f>
        <v>0</v>
      </c>
      <c r="F69" s="48"/>
    </row>
    <row r="70" spans="1:6" ht="30" hidden="1" customHeight="1">
      <c r="A70" s="8"/>
      <c r="B70" s="60" t="s">
        <v>66</v>
      </c>
      <c r="C70" s="61"/>
      <c r="D70" s="61"/>
      <c r="E70" s="62">
        <f t="shared" ref="E70:E76" si="3">C70+D70</f>
        <v>0</v>
      </c>
      <c r="F70" s="48"/>
    </row>
    <row r="71" spans="1:6" ht="30" hidden="1" customHeight="1">
      <c r="A71" s="8"/>
      <c r="B71" s="60" t="s">
        <v>67</v>
      </c>
      <c r="C71" s="61"/>
      <c r="D71" s="61"/>
      <c r="E71" s="62">
        <f t="shared" si="3"/>
        <v>0</v>
      </c>
      <c r="F71" s="48"/>
    </row>
    <row r="72" spans="1:6" ht="30.75" hidden="1" customHeight="1">
      <c r="A72" s="8"/>
      <c r="B72" s="60" t="s">
        <v>68</v>
      </c>
      <c r="C72" s="61"/>
      <c r="D72" s="61"/>
      <c r="E72" s="62">
        <f t="shared" si="3"/>
        <v>0</v>
      </c>
      <c r="F72" s="48"/>
    </row>
    <row r="73" spans="1:6" ht="0.75" hidden="1" customHeight="1">
      <c r="A73" s="8"/>
      <c r="B73" s="60" t="s">
        <v>69</v>
      </c>
      <c r="C73" s="61"/>
      <c r="D73" s="61"/>
      <c r="E73" s="62">
        <f t="shared" si="3"/>
        <v>0</v>
      </c>
      <c r="F73" s="48"/>
    </row>
    <row r="74" spans="1:6" ht="28.5" hidden="1" customHeight="1">
      <c r="A74" s="8"/>
      <c r="B74" s="60" t="s">
        <v>70</v>
      </c>
      <c r="C74" s="61"/>
      <c r="D74" s="61"/>
      <c r="E74" s="62">
        <f t="shared" si="3"/>
        <v>0</v>
      </c>
      <c r="F74" s="48"/>
    </row>
    <row r="75" spans="1:6" ht="30.75" hidden="1" customHeight="1">
      <c r="A75" s="8"/>
      <c r="B75" s="60" t="s">
        <v>71</v>
      </c>
      <c r="C75" s="61"/>
      <c r="D75" s="61"/>
      <c r="E75" s="62">
        <f t="shared" si="3"/>
        <v>0</v>
      </c>
      <c r="F75" s="48"/>
    </row>
    <row r="76" spans="1:6" ht="29.25" hidden="1" customHeight="1">
      <c r="A76" s="8"/>
      <c r="B76" s="60" t="s">
        <v>72</v>
      </c>
      <c r="C76" s="61"/>
      <c r="D76" s="61"/>
      <c r="E76" s="62">
        <f t="shared" si="3"/>
        <v>0</v>
      </c>
      <c r="F76" s="48"/>
    </row>
    <row r="77" spans="1:6" ht="30.75" hidden="1" customHeight="1">
      <c r="A77" s="8"/>
      <c r="B77" s="52" t="s">
        <v>73</v>
      </c>
      <c r="C77" s="32">
        <f>C78+C79</f>
        <v>0</v>
      </c>
      <c r="D77" s="32">
        <f>D78+D79</f>
        <v>0</v>
      </c>
      <c r="E77" s="58">
        <f>E78+E79</f>
        <v>0</v>
      </c>
      <c r="F77" s="48"/>
    </row>
    <row r="78" spans="1:6" ht="31.5" hidden="1" customHeight="1">
      <c r="A78" s="8"/>
      <c r="B78" s="60" t="s">
        <v>74</v>
      </c>
      <c r="C78" s="61"/>
      <c r="D78" s="61"/>
      <c r="E78" s="62">
        <f>C78+D78</f>
        <v>0</v>
      </c>
      <c r="F78" s="48"/>
    </row>
    <row r="79" spans="1:6" ht="31.5" hidden="1" customHeight="1">
      <c r="A79" s="8"/>
      <c r="B79" s="60" t="s">
        <v>75</v>
      </c>
      <c r="C79" s="61"/>
      <c r="D79" s="61"/>
      <c r="E79" s="62">
        <f>C79+D79</f>
        <v>0</v>
      </c>
      <c r="F79" s="48"/>
    </row>
    <row r="80" spans="1:6" ht="30.75" hidden="1" customHeight="1">
      <c r="A80" s="8"/>
      <c r="B80" s="52" t="s">
        <v>76</v>
      </c>
      <c r="C80" s="32"/>
      <c r="D80" s="32">
        <f>D81+D82</f>
        <v>0</v>
      </c>
      <c r="E80" s="58">
        <f>E81+E82</f>
        <v>0</v>
      </c>
      <c r="F80" s="48"/>
    </row>
    <row r="81" spans="1:6" ht="28.5" hidden="1" customHeight="1">
      <c r="A81" s="8"/>
      <c r="B81" s="60" t="s">
        <v>77</v>
      </c>
      <c r="C81" s="61"/>
      <c r="D81" s="61"/>
      <c r="E81" s="62">
        <f>C81+D81</f>
        <v>0</v>
      </c>
      <c r="F81" s="48"/>
    </row>
    <row r="82" spans="1:6" ht="29.25" hidden="1" customHeight="1">
      <c r="A82" s="8"/>
      <c r="B82" s="60" t="s">
        <v>78</v>
      </c>
      <c r="C82" s="61"/>
      <c r="D82" s="61"/>
      <c r="E82" s="62">
        <f>C82+D82</f>
        <v>0</v>
      </c>
      <c r="F82" s="48"/>
    </row>
    <row r="83" spans="1:6" ht="0.75" hidden="1" customHeight="1">
      <c r="A83" s="8"/>
      <c r="B83" s="52" t="s">
        <v>79</v>
      </c>
      <c r="C83" s="32">
        <f>C84</f>
        <v>0</v>
      </c>
      <c r="D83" s="32">
        <f>D84</f>
        <v>0</v>
      </c>
      <c r="E83" s="58">
        <f>E84</f>
        <v>0</v>
      </c>
      <c r="F83" s="48"/>
    </row>
    <row r="84" spans="1:6" ht="27.75" hidden="1" customHeight="1">
      <c r="A84" s="8"/>
      <c r="B84" s="60" t="s">
        <v>80</v>
      </c>
      <c r="C84" s="61"/>
      <c r="D84" s="61"/>
      <c r="E84" s="62">
        <f>C84+D84</f>
        <v>0</v>
      </c>
      <c r="F84" s="48"/>
    </row>
    <row r="85" spans="1:6" ht="24.75" hidden="1" customHeight="1">
      <c r="A85" s="8"/>
      <c r="B85" s="52"/>
      <c r="C85" s="32"/>
      <c r="D85" s="32"/>
      <c r="E85" s="63"/>
      <c r="F85" s="48"/>
    </row>
    <row r="86" spans="1:6" ht="36" hidden="1" customHeight="1">
      <c r="A86" s="8"/>
      <c r="B86" s="52" t="s">
        <v>81</v>
      </c>
      <c r="C86" s="32">
        <f>C87+C88+C89+C90</f>
        <v>0</v>
      </c>
      <c r="D86" s="32">
        <f>D87+D88+D89+D90</f>
        <v>0</v>
      </c>
      <c r="E86" s="58">
        <f>E87+E88+E89+E90</f>
        <v>0</v>
      </c>
      <c r="F86" s="48"/>
    </row>
    <row r="87" spans="1:6" ht="36.75" hidden="1" customHeight="1">
      <c r="A87" s="8"/>
      <c r="B87" s="60" t="s">
        <v>82</v>
      </c>
      <c r="C87" s="61"/>
      <c r="D87" s="61"/>
      <c r="E87" s="62">
        <f>C87+D87</f>
        <v>0</v>
      </c>
      <c r="F87" s="48"/>
    </row>
    <row r="88" spans="1:6" ht="36" hidden="1" customHeight="1">
      <c r="A88" s="8"/>
      <c r="B88" s="60" t="s">
        <v>83</v>
      </c>
      <c r="C88" s="61"/>
      <c r="D88" s="61"/>
      <c r="E88" s="62">
        <f>C88+D88</f>
        <v>0</v>
      </c>
      <c r="F88" s="48"/>
    </row>
    <row r="89" spans="1:6" ht="37.5" hidden="1" customHeight="1">
      <c r="A89" s="8"/>
      <c r="B89" s="60" t="s">
        <v>84</v>
      </c>
      <c r="C89" s="61"/>
      <c r="D89" s="61"/>
      <c r="E89" s="62">
        <f>C89+D89</f>
        <v>0</v>
      </c>
      <c r="F89" s="48"/>
    </row>
    <row r="90" spans="1:6" ht="34.5" hidden="1" customHeight="1">
      <c r="A90" s="8"/>
      <c r="B90" s="60" t="s">
        <v>85</v>
      </c>
      <c r="C90" s="61"/>
      <c r="D90" s="61"/>
      <c r="E90" s="64">
        <f>C90+D90</f>
        <v>0</v>
      </c>
      <c r="F90" s="48"/>
    </row>
    <row r="91" spans="1:6" ht="0.75" hidden="1" customHeight="1">
      <c r="A91" s="8"/>
      <c r="B91" s="60"/>
      <c r="C91" s="61"/>
      <c r="D91" s="61"/>
      <c r="E91" s="64"/>
      <c r="F91" s="48"/>
    </row>
    <row r="92" spans="1:6" ht="35.25" hidden="1" customHeight="1">
      <c r="A92" s="8"/>
      <c r="B92" s="52" t="s">
        <v>86</v>
      </c>
      <c r="C92" s="32">
        <f>C93+C94+C95</f>
        <v>0</v>
      </c>
      <c r="D92" s="32">
        <f>D93+D94+D95</f>
        <v>0</v>
      </c>
      <c r="E92" s="58">
        <f>E93+E94+E95</f>
        <v>0</v>
      </c>
      <c r="F92" s="48"/>
    </row>
    <row r="93" spans="1:6" ht="36" hidden="1" customHeight="1">
      <c r="A93" s="8"/>
      <c r="B93" s="60" t="s">
        <v>87</v>
      </c>
      <c r="C93" s="61"/>
      <c r="D93" s="61"/>
      <c r="E93" s="65">
        <f>C93+D93</f>
        <v>0</v>
      </c>
      <c r="F93" s="48"/>
    </row>
    <row r="94" spans="1:6" ht="36" hidden="1" customHeight="1">
      <c r="A94" s="8"/>
      <c r="B94" s="60" t="s">
        <v>88</v>
      </c>
      <c r="C94" s="61"/>
      <c r="D94" s="61"/>
      <c r="E94" s="65">
        <f>C94+D94</f>
        <v>0</v>
      </c>
      <c r="F94" s="48"/>
    </row>
    <row r="95" spans="1:6" ht="35.25" hidden="1" customHeight="1">
      <c r="A95" s="8"/>
      <c r="B95" s="60" t="s">
        <v>89</v>
      </c>
      <c r="C95" s="61"/>
      <c r="D95" s="61"/>
      <c r="E95" s="65">
        <f>C95+D95</f>
        <v>0</v>
      </c>
      <c r="F95" s="48"/>
    </row>
    <row r="96" spans="1:6" ht="1.5" hidden="1" customHeight="1">
      <c r="A96" s="8"/>
      <c r="B96" s="60" t="s">
        <v>90</v>
      </c>
      <c r="C96" s="61"/>
      <c r="D96" s="61"/>
      <c r="E96" s="65"/>
      <c r="F96" s="48"/>
    </row>
    <row r="97" spans="1:6" ht="36" hidden="1" customHeight="1">
      <c r="A97" s="8"/>
      <c r="B97" s="52" t="s">
        <v>91</v>
      </c>
      <c r="C97" s="32">
        <f>C98+C99</f>
        <v>0</v>
      </c>
      <c r="D97" s="32">
        <f>D98+D99</f>
        <v>0</v>
      </c>
      <c r="E97" s="58">
        <f>E98+E99</f>
        <v>0</v>
      </c>
      <c r="F97" s="48"/>
    </row>
    <row r="98" spans="1:6" ht="35.25" hidden="1" customHeight="1">
      <c r="A98" s="8"/>
      <c r="B98" s="60" t="s">
        <v>92</v>
      </c>
      <c r="C98" s="61"/>
      <c r="D98" s="61"/>
      <c r="E98" s="65">
        <f>C98+D98</f>
        <v>0</v>
      </c>
      <c r="F98" s="48"/>
    </row>
    <row r="99" spans="1:6" ht="33.75" hidden="1" customHeight="1">
      <c r="A99" s="8"/>
      <c r="B99" s="60" t="s">
        <v>93</v>
      </c>
      <c r="C99" s="61"/>
      <c r="D99" s="61"/>
      <c r="E99" s="62">
        <f>C99+D99</f>
        <v>0</v>
      </c>
      <c r="F99" s="48"/>
    </row>
    <row r="100" spans="1:6" ht="0.75" hidden="1" customHeight="1">
      <c r="A100" s="8"/>
      <c r="B100" s="52"/>
      <c r="C100" s="61"/>
      <c r="D100" s="61"/>
      <c r="E100" s="62"/>
      <c r="F100" s="48"/>
    </row>
    <row r="101" spans="1:6" ht="33.75" hidden="1" customHeight="1">
      <c r="A101" s="8"/>
      <c r="B101" s="52" t="s">
        <v>94</v>
      </c>
      <c r="C101" s="32">
        <f>C102+C103+C104+C105+C106+C108+C109+C110+C107</f>
        <v>0</v>
      </c>
      <c r="D101" s="32">
        <f>D102+D103+D104+D105+D106+D108+D109+D110+D107</f>
        <v>0</v>
      </c>
      <c r="E101" s="58">
        <f>E102+E103+E104+E105+E106+E108+E109+E110+E107</f>
        <v>0</v>
      </c>
      <c r="F101" s="48"/>
    </row>
    <row r="102" spans="1:6" ht="33" hidden="1" customHeight="1">
      <c r="A102" s="8"/>
      <c r="B102" s="60" t="s">
        <v>95</v>
      </c>
      <c r="C102" s="61"/>
      <c r="D102" s="61"/>
      <c r="E102" s="62">
        <f t="shared" ref="E102:E110" si="4">C102+D102</f>
        <v>0</v>
      </c>
      <c r="F102" s="48"/>
    </row>
    <row r="103" spans="1:6" ht="34.5" hidden="1" customHeight="1">
      <c r="A103" s="8"/>
      <c r="B103" s="60" t="s">
        <v>96</v>
      </c>
      <c r="C103" s="61"/>
      <c r="D103" s="61"/>
      <c r="E103" s="62">
        <f t="shared" si="4"/>
        <v>0</v>
      </c>
      <c r="F103" s="48"/>
    </row>
    <row r="104" spans="1:6" ht="33.75" hidden="1" customHeight="1">
      <c r="A104" s="8"/>
      <c r="B104" s="60" t="s">
        <v>97</v>
      </c>
      <c r="C104" s="61"/>
      <c r="D104" s="61"/>
      <c r="E104" s="62">
        <f t="shared" si="4"/>
        <v>0</v>
      </c>
      <c r="F104" s="48"/>
    </row>
    <row r="105" spans="1:6" ht="34.5" hidden="1" customHeight="1">
      <c r="A105" s="8"/>
      <c r="B105" s="60" t="s">
        <v>98</v>
      </c>
      <c r="C105" s="61"/>
      <c r="D105" s="61"/>
      <c r="E105" s="62">
        <f t="shared" si="4"/>
        <v>0</v>
      </c>
      <c r="F105" s="48"/>
    </row>
    <row r="106" spans="1:6" ht="35.25" hidden="1" customHeight="1">
      <c r="A106" s="8"/>
      <c r="B106" s="60" t="s">
        <v>99</v>
      </c>
      <c r="C106" s="61"/>
      <c r="D106" s="61"/>
      <c r="E106" s="62">
        <f t="shared" si="4"/>
        <v>0</v>
      </c>
      <c r="F106" s="48"/>
    </row>
    <row r="107" spans="1:6" ht="0.75" hidden="1" customHeight="1">
      <c r="A107" s="8"/>
      <c r="B107" s="60" t="s">
        <v>100</v>
      </c>
      <c r="C107" s="61"/>
      <c r="D107" s="61"/>
      <c r="E107" s="62">
        <f t="shared" si="4"/>
        <v>0</v>
      </c>
      <c r="F107" s="48"/>
    </row>
    <row r="108" spans="1:6" ht="34.5" hidden="1" customHeight="1">
      <c r="A108" s="8"/>
      <c r="B108" s="60" t="s">
        <v>101</v>
      </c>
      <c r="C108" s="61"/>
      <c r="D108" s="61"/>
      <c r="E108" s="62">
        <f t="shared" si="4"/>
        <v>0</v>
      </c>
      <c r="F108" s="48"/>
    </row>
    <row r="109" spans="1:6" ht="33.75" hidden="1" customHeight="1">
      <c r="A109" s="8"/>
      <c r="B109" s="60" t="s">
        <v>102</v>
      </c>
      <c r="C109" s="61"/>
      <c r="D109" s="61"/>
      <c r="E109" s="62">
        <f t="shared" si="4"/>
        <v>0</v>
      </c>
      <c r="F109" s="48"/>
    </row>
    <row r="110" spans="1:6" ht="33" hidden="1" customHeight="1">
      <c r="A110" s="8"/>
      <c r="B110" s="60" t="s">
        <v>103</v>
      </c>
      <c r="C110" s="61"/>
      <c r="D110" s="61"/>
      <c r="E110" s="62">
        <f t="shared" si="4"/>
        <v>0</v>
      </c>
      <c r="F110" s="48"/>
    </row>
    <row r="111" spans="1:6" ht="32.25" hidden="1" customHeight="1">
      <c r="A111" s="8"/>
      <c r="B111" s="52" t="s">
        <v>104</v>
      </c>
      <c r="C111" s="32">
        <f>C112+C113+C114+C115+C116+C117+C118+C119</f>
        <v>0</v>
      </c>
      <c r="D111" s="32">
        <f>D112+D113+D114+D115+D116+D117+D118+D119</f>
        <v>0</v>
      </c>
      <c r="E111" s="58">
        <f>E112+E113+E114+E115+E116+E117+E118+E119</f>
        <v>0</v>
      </c>
      <c r="F111" s="48"/>
    </row>
    <row r="112" spans="1:6" ht="31.5" hidden="1" customHeight="1">
      <c r="A112" s="8"/>
      <c r="B112" s="60" t="s">
        <v>105</v>
      </c>
      <c r="C112" s="61"/>
      <c r="D112" s="61"/>
      <c r="E112" s="66">
        <f t="shared" ref="E112:E119" si="5">C112+D112</f>
        <v>0</v>
      </c>
      <c r="F112" s="48"/>
    </row>
    <row r="113" spans="1:6" ht="30.75" hidden="1" customHeight="1">
      <c r="A113" s="8"/>
      <c r="B113" s="60" t="s">
        <v>106</v>
      </c>
      <c r="C113" s="61"/>
      <c r="D113" s="61"/>
      <c r="E113" s="66">
        <f t="shared" si="5"/>
        <v>0</v>
      </c>
      <c r="F113" s="48"/>
    </row>
    <row r="114" spans="1:6" ht="28.5" hidden="1" customHeight="1">
      <c r="A114" s="8"/>
      <c r="B114" s="60" t="s">
        <v>107</v>
      </c>
      <c r="C114" s="61"/>
      <c r="D114" s="61"/>
      <c r="E114" s="66">
        <f t="shared" si="5"/>
        <v>0</v>
      </c>
      <c r="F114" s="48"/>
    </row>
    <row r="115" spans="1:6" ht="27.75" hidden="1" customHeight="1">
      <c r="A115" s="8"/>
      <c r="B115" s="60" t="s">
        <v>108</v>
      </c>
      <c r="C115" s="61"/>
      <c r="D115" s="61"/>
      <c r="E115" s="66">
        <f t="shared" si="5"/>
        <v>0</v>
      </c>
      <c r="F115" s="48"/>
    </row>
    <row r="116" spans="1:6" ht="30.75" hidden="1" customHeight="1">
      <c r="A116" s="8"/>
      <c r="B116" s="60" t="s">
        <v>109</v>
      </c>
      <c r="C116" s="61"/>
      <c r="D116" s="61"/>
      <c r="E116" s="66">
        <f t="shared" si="5"/>
        <v>0</v>
      </c>
      <c r="F116" s="48"/>
    </row>
    <row r="117" spans="1:6" ht="31.5" hidden="1" customHeight="1">
      <c r="A117" s="8"/>
      <c r="B117" s="60" t="s">
        <v>110</v>
      </c>
      <c r="C117" s="61"/>
      <c r="D117" s="61"/>
      <c r="E117" s="66">
        <f t="shared" si="5"/>
        <v>0</v>
      </c>
      <c r="F117" s="48"/>
    </row>
    <row r="118" spans="1:6" ht="32.25" hidden="1" customHeight="1">
      <c r="A118" s="8"/>
      <c r="B118" s="60" t="s">
        <v>111</v>
      </c>
      <c r="C118" s="61"/>
      <c r="D118" s="61"/>
      <c r="E118" s="66">
        <f t="shared" si="5"/>
        <v>0</v>
      </c>
      <c r="F118" s="48"/>
    </row>
    <row r="119" spans="1:6" ht="31.5" hidden="1" customHeight="1">
      <c r="A119" s="8"/>
      <c r="B119" s="60" t="s">
        <v>112</v>
      </c>
      <c r="C119" s="61"/>
      <c r="D119" s="61"/>
      <c r="E119" s="66">
        <f t="shared" si="5"/>
        <v>0</v>
      </c>
      <c r="F119" s="48"/>
    </row>
    <row r="120" spans="1:6" ht="1.5" hidden="1" customHeight="1">
      <c r="A120" s="8"/>
      <c r="B120" s="52" t="s">
        <v>113</v>
      </c>
      <c r="C120" s="32"/>
      <c r="D120" s="32"/>
      <c r="E120" s="58">
        <f>E121+E123</f>
        <v>0</v>
      </c>
      <c r="F120" s="48"/>
    </row>
    <row r="121" spans="1:6" ht="31.5" hidden="1" customHeight="1">
      <c r="A121" s="8"/>
      <c r="B121" s="52" t="s">
        <v>114</v>
      </c>
      <c r="C121" s="32"/>
      <c r="D121" s="32"/>
      <c r="E121" s="58">
        <f>E122</f>
        <v>0</v>
      </c>
      <c r="F121" s="48"/>
    </row>
    <row r="122" spans="1:6" ht="31.5" hidden="1" customHeight="1">
      <c r="A122" s="8"/>
      <c r="B122" s="60" t="s">
        <v>115</v>
      </c>
      <c r="C122" s="61"/>
      <c r="D122" s="61"/>
      <c r="E122" s="66">
        <f>C122+D122</f>
        <v>0</v>
      </c>
      <c r="F122" s="48"/>
    </row>
    <row r="123" spans="1:6" ht="30.75" hidden="1" customHeight="1">
      <c r="A123" s="8"/>
      <c r="B123" s="52" t="s">
        <v>116</v>
      </c>
      <c r="C123" s="55">
        <f>C124</f>
        <v>0</v>
      </c>
      <c r="D123" s="55">
        <f>D124</f>
        <v>0</v>
      </c>
      <c r="E123" s="67">
        <f>E124</f>
        <v>0</v>
      </c>
      <c r="F123" s="48"/>
    </row>
    <row r="124" spans="1:6" ht="31.5" hidden="1" customHeight="1">
      <c r="A124" s="8"/>
      <c r="B124" s="60" t="s">
        <v>117</v>
      </c>
      <c r="C124" s="55"/>
      <c r="D124" s="55"/>
      <c r="E124" s="68">
        <f>C124+D124</f>
        <v>0</v>
      </c>
      <c r="F124" s="48"/>
    </row>
    <row r="125" spans="1:6" ht="67.5" hidden="1" customHeight="1">
      <c r="A125" s="8"/>
      <c r="B125" s="69" t="s">
        <v>118</v>
      </c>
      <c r="C125" s="32">
        <f>C126+C127</f>
        <v>0</v>
      </c>
      <c r="D125" s="32">
        <f>D126+D127</f>
        <v>0</v>
      </c>
      <c r="E125" s="58">
        <f>E126+E127</f>
        <v>0</v>
      </c>
      <c r="F125" s="48"/>
    </row>
    <row r="126" spans="1:6" ht="30" hidden="1" customHeight="1">
      <c r="A126" s="8"/>
      <c r="B126" s="70" t="s">
        <v>119</v>
      </c>
      <c r="C126" s="55"/>
      <c r="D126" s="55"/>
      <c r="E126" s="67">
        <f>C126+D126</f>
        <v>0</v>
      </c>
      <c r="F126" s="48"/>
    </row>
    <row r="127" spans="1:6" ht="30" hidden="1" customHeight="1">
      <c r="A127" s="8"/>
      <c r="B127" s="70" t="s">
        <v>120</v>
      </c>
      <c r="C127" s="55"/>
      <c r="D127" s="55"/>
      <c r="E127" s="67">
        <f>C127+D127</f>
        <v>0</v>
      </c>
      <c r="F127" s="48"/>
    </row>
    <row r="128" spans="1:6" ht="31.5" hidden="1" customHeight="1">
      <c r="A128" s="8"/>
      <c r="B128" s="71" t="s">
        <v>121</v>
      </c>
      <c r="C128" s="55">
        <v>10</v>
      </c>
      <c r="D128" s="32">
        <v>10</v>
      </c>
      <c r="E128" s="58">
        <f>C128+D128</f>
        <v>20</v>
      </c>
      <c r="F128" s="48"/>
    </row>
    <row r="129" spans="1:6" ht="35.25" hidden="1" customHeight="1">
      <c r="A129" s="8"/>
      <c r="B129" s="71" t="s">
        <v>122</v>
      </c>
      <c r="C129" s="32">
        <f>C132+C138+C131+C130</f>
        <v>0</v>
      </c>
      <c r="D129" s="32">
        <f>D132+D138+D131+D130</f>
        <v>0</v>
      </c>
      <c r="E129" s="58">
        <f>E132+E138+E131+E130</f>
        <v>0</v>
      </c>
      <c r="F129" s="48"/>
    </row>
    <row r="130" spans="1:6" ht="33" hidden="1" customHeight="1">
      <c r="A130" s="8"/>
      <c r="B130" s="29" t="s">
        <v>123</v>
      </c>
      <c r="C130" s="32"/>
      <c r="D130" s="32"/>
      <c r="E130" s="67">
        <f>C130+D130</f>
        <v>0</v>
      </c>
      <c r="F130" s="48"/>
    </row>
    <row r="131" spans="1:6" ht="30" hidden="1" customHeight="1">
      <c r="A131" s="8"/>
      <c r="B131" s="29" t="s">
        <v>124</v>
      </c>
      <c r="C131" s="32"/>
      <c r="D131" s="55"/>
      <c r="E131" s="67">
        <f>C131+D131</f>
        <v>0</v>
      </c>
      <c r="F131" s="48"/>
    </row>
    <row r="132" spans="1:6" ht="27" hidden="1" customHeight="1">
      <c r="A132" s="8"/>
      <c r="B132" s="29" t="s">
        <v>125</v>
      </c>
      <c r="C132" s="55"/>
      <c r="D132" s="55"/>
      <c r="E132" s="67">
        <f>E133+E134+E135+E137+E136</f>
        <v>0</v>
      </c>
      <c r="F132" s="48"/>
    </row>
    <row r="133" spans="1:6" ht="34.5" hidden="1" customHeight="1">
      <c r="A133" s="8"/>
      <c r="B133" s="60" t="s">
        <v>126</v>
      </c>
      <c r="C133" s="55"/>
      <c r="D133" s="55"/>
      <c r="E133" s="67">
        <f>C133+D133</f>
        <v>0</v>
      </c>
      <c r="F133" s="48"/>
    </row>
    <row r="134" spans="1:6" ht="35.25" hidden="1" customHeight="1">
      <c r="A134" s="8"/>
      <c r="B134" s="60" t="s">
        <v>127</v>
      </c>
      <c r="C134" s="55"/>
      <c r="D134" s="55"/>
      <c r="E134" s="67">
        <f>C134+D134</f>
        <v>0</v>
      </c>
      <c r="F134" s="48"/>
    </row>
    <row r="135" spans="1:6" ht="33" hidden="1" customHeight="1">
      <c r="A135" s="8"/>
      <c r="B135" s="60" t="s">
        <v>128</v>
      </c>
      <c r="C135" s="55"/>
      <c r="D135" s="55"/>
      <c r="E135" s="67">
        <f>C135+D135</f>
        <v>0</v>
      </c>
      <c r="F135" s="48"/>
    </row>
    <row r="136" spans="1:6" ht="28.5" hidden="1" customHeight="1">
      <c r="A136" s="8"/>
      <c r="B136" s="60" t="s">
        <v>129</v>
      </c>
      <c r="C136" s="55"/>
      <c r="D136" s="55"/>
      <c r="E136" s="67">
        <f>C136+D136</f>
        <v>0</v>
      </c>
      <c r="F136" s="48"/>
    </row>
    <row r="137" spans="1:6" ht="22.5" hidden="1" customHeight="1">
      <c r="A137" s="8"/>
      <c r="B137" s="60" t="s">
        <v>130</v>
      </c>
      <c r="C137" s="55"/>
      <c r="D137" s="55"/>
      <c r="E137" s="67">
        <f>C137+D137</f>
        <v>0</v>
      </c>
      <c r="F137" s="48"/>
    </row>
    <row r="138" spans="1:6" ht="22.5" hidden="1" customHeight="1">
      <c r="A138" s="8"/>
      <c r="B138" s="29" t="s">
        <v>131</v>
      </c>
      <c r="C138" s="55"/>
      <c r="D138" s="55"/>
      <c r="E138" s="67">
        <f>E139</f>
        <v>0</v>
      </c>
      <c r="F138" s="48"/>
    </row>
    <row r="139" spans="1:6" ht="23.25" hidden="1" customHeight="1">
      <c r="A139" s="8"/>
      <c r="B139" s="72" t="s">
        <v>132</v>
      </c>
      <c r="C139" s="55"/>
      <c r="D139" s="73"/>
      <c r="E139" s="58">
        <f>C139+D139</f>
        <v>0</v>
      </c>
      <c r="F139" s="48"/>
    </row>
    <row r="140" spans="1:6" ht="24.75" hidden="1" customHeight="1">
      <c r="A140" s="8"/>
      <c r="B140" s="74" t="s">
        <v>133</v>
      </c>
      <c r="C140" s="32">
        <f>C141+C142+C143+C144</f>
        <v>0</v>
      </c>
      <c r="D140" s="32">
        <f>D141+D142+D143+D144</f>
        <v>0</v>
      </c>
      <c r="E140" s="58">
        <f>E141+E142+E143+E144</f>
        <v>0</v>
      </c>
      <c r="F140" s="48"/>
    </row>
    <row r="141" spans="1:6" ht="24" hidden="1" customHeight="1">
      <c r="A141" s="8"/>
      <c r="B141" s="72" t="s">
        <v>134</v>
      </c>
      <c r="C141" s="55"/>
      <c r="D141" s="55"/>
      <c r="E141" s="75">
        <f>C141+D141</f>
        <v>0</v>
      </c>
      <c r="F141" s="48"/>
    </row>
    <row r="142" spans="1:6" ht="22.5" hidden="1" customHeight="1">
      <c r="A142" s="8"/>
      <c r="B142" s="72" t="s">
        <v>135</v>
      </c>
      <c r="C142" s="55"/>
      <c r="D142" s="55"/>
      <c r="E142" s="75">
        <f>C142+D142</f>
        <v>0</v>
      </c>
      <c r="F142" s="48"/>
    </row>
    <row r="143" spans="1:6" ht="23.25" hidden="1" customHeight="1">
      <c r="A143" s="8"/>
      <c r="B143" s="72" t="s">
        <v>136</v>
      </c>
      <c r="C143" s="55"/>
      <c r="D143" s="55"/>
      <c r="E143" s="75">
        <f>C143+D143</f>
        <v>0</v>
      </c>
      <c r="F143" s="48"/>
    </row>
    <row r="144" spans="1:6" ht="22.5" hidden="1" customHeight="1">
      <c r="A144" s="8"/>
      <c r="B144" s="72" t="s">
        <v>137</v>
      </c>
      <c r="C144" s="55"/>
      <c r="D144" s="55"/>
      <c r="E144" s="75">
        <f>C144+D144</f>
        <v>0</v>
      </c>
      <c r="F144" s="48"/>
    </row>
    <row r="145" spans="1:9" ht="15.75">
      <c r="A145" s="8"/>
      <c r="B145" s="54" t="s">
        <v>138</v>
      </c>
      <c r="C145" s="10">
        <f>C146+C150+C151+C152+C153+C154</f>
        <v>1002248.4</v>
      </c>
      <c r="D145" s="10">
        <f>D146+D150+D151+D152+D154</f>
        <v>57079.900000000009</v>
      </c>
      <c r="E145" s="10">
        <f>E146+E150+E151+E152</f>
        <v>1059309.5</v>
      </c>
      <c r="F145" s="76"/>
      <c r="G145" s="77"/>
    </row>
    <row r="146" spans="1:9" ht="15.75">
      <c r="A146" s="8"/>
      <c r="B146" s="15" t="s">
        <v>139</v>
      </c>
      <c r="C146" s="58">
        <f>C147+C148</f>
        <v>149309.80000000002</v>
      </c>
      <c r="D146" s="58">
        <f>D147+D148</f>
        <v>36319.9</v>
      </c>
      <c r="E146" s="58">
        <f>E147+E148</f>
        <v>185629.7</v>
      </c>
      <c r="F146" s="79"/>
      <c r="G146" s="79"/>
    </row>
    <row r="147" spans="1:9" ht="15.75">
      <c r="A147" s="8"/>
      <c r="B147" s="15" t="s">
        <v>140</v>
      </c>
      <c r="C147" s="78">
        <v>140634.70000000001</v>
      </c>
      <c r="D147" s="80"/>
      <c r="E147" s="58">
        <f t="shared" ref="E147:E154" si="6">C147+D147</f>
        <v>140634.70000000001</v>
      </c>
      <c r="F147" s="48"/>
    </row>
    <row r="148" spans="1:9" ht="14.25" customHeight="1">
      <c r="A148" s="8"/>
      <c r="B148" s="15" t="s">
        <v>141</v>
      </c>
      <c r="C148" s="78">
        <v>8675.1</v>
      </c>
      <c r="D148" s="127">
        <v>36319.9</v>
      </c>
      <c r="E148" s="58">
        <f t="shared" si="6"/>
        <v>44995</v>
      </c>
      <c r="F148" s="81"/>
      <c r="G148" s="82"/>
    </row>
    <row r="149" spans="1:9" ht="31.5" hidden="1">
      <c r="A149" s="8"/>
      <c r="B149" s="83" t="s">
        <v>142</v>
      </c>
      <c r="C149" s="78">
        <v>180853.5</v>
      </c>
      <c r="D149" s="84"/>
      <c r="E149" s="58">
        <f t="shared" si="6"/>
        <v>180853.5</v>
      </c>
      <c r="F149" s="81"/>
      <c r="G149" s="82"/>
    </row>
    <row r="150" spans="1:9" ht="15.75">
      <c r="A150" s="8"/>
      <c r="B150" s="15" t="s">
        <v>143</v>
      </c>
      <c r="C150" s="78">
        <v>180853.5</v>
      </c>
      <c r="D150" s="127">
        <v>18467.2</v>
      </c>
      <c r="E150" s="58">
        <f t="shared" si="6"/>
        <v>199320.7</v>
      </c>
      <c r="F150" s="81"/>
      <c r="G150" s="82"/>
    </row>
    <row r="151" spans="1:9" ht="15.75">
      <c r="A151" s="8"/>
      <c r="B151" s="15" t="s">
        <v>144</v>
      </c>
      <c r="C151" s="78">
        <v>672085.1</v>
      </c>
      <c r="D151" s="127"/>
      <c r="E151" s="58">
        <f t="shared" si="6"/>
        <v>672085.1</v>
      </c>
      <c r="F151" s="81"/>
      <c r="G151" s="82"/>
    </row>
    <row r="152" spans="1:9" ht="14.25" customHeight="1">
      <c r="A152" s="8"/>
      <c r="B152" s="15" t="s">
        <v>145</v>
      </c>
      <c r="C152" s="58"/>
      <c r="D152" s="128">
        <v>2274</v>
      </c>
      <c r="E152" s="58">
        <f t="shared" si="6"/>
        <v>2274</v>
      </c>
      <c r="F152" s="48"/>
      <c r="G152" s="82"/>
    </row>
    <row r="153" spans="1:9" ht="30.75" hidden="1" customHeight="1">
      <c r="A153" s="8"/>
      <c r="B153" s="26" t="s">
        <v>146</v>
      </c>
      <c r="C153" s="58"/>
      <c r="D153" s="84"/>
      <c r="E153" s="58">
        <f t="shared" si="6"/>
        <v>0</v>
      </c>
      <c r="F153" s="85"/>
      <c r="G153" s="82"/>
    </row>
    <row r="154" spans="1:9" ht="31.5" customHeight="1">
      <c r="A154" s="8"/>
      <c r="B154" s="26" t="s">
        <v>147</v>
      </c>
      <c r="C154" s="58"/>
      <c r="D154" s="86">
        <v>18.8</v>
      </c>
      <c r="E154" s="58">
        <f t="shared" si="6"/>
        <v>18.8</v>
      </c>
      <c r="F154" s="85"/>
      <c r="G154" s="82"/>
    </row>
    <row r="155" spans="1:9" ht="18.75" customHeight="1">
      <c r="A155" s="8"/>
      <c r="B155" s="87" t="s">
        <v>148</v>
      </c>
      <c r="C155" s="10">
        <f>C9+C145+C154</f>
        <v>1342391.5</v>
      </c>
      <c r="D155" s="88">
        <f>D9+D145+D154+D153</f>
        <v>57098.700000000012</v>
      </c>
      <c r="E155" s="88">
        <f>E9+E145+E154+E153</f>
        <v>1399471.4000000001</v>
      </c>
      <c r="F155" s="89"/>
      <c r="G155" s="89"/>
      <c r="H155" s="90"/>
      <c r="I155" s="91"/>
    </row>
    <row r="156" spans="1:9" ht="15.75" customHeight="1">
      <c r="A156" s="92"/>
      <c r="B156" s="87" t="s">
        <v>149</v>
      </c>
      <c r="C156" s="87"/>
      <c r="D156" s="4"/>
      <c r="E156" s="93"/>
      <c r="H156" s="90"/>
      <c r="I156" s="91"/>
    </row>
    <row r="157" spans="1:9" ht="15.75">
      <c r="A157" s="94"/>
      <c r="B157" s="95" t="s">
        <v>150</v>
      </c>
      <c r="C157" s="87">
        <f>C158+C159+C160+C161+C162+C163+C164+C165</f>
        <v>65892.799999999988</v>
      </c>
      <c r="D157" s="87">
        <f>D158+D159+D160+D161+D162+D163+D164+D165</f>
        <v>8560.2000000000007</v>
      </c>
      <c r="E157" s="10">
        <f>E158+E159+E160+E161+E162+E163+E164+E165</f>
        <v>74453</v>
      </c>
    </row>
    <row r="158" spans="1:9" ht="15.75">
      <c r="A158" s="96"/>
      <c r="B158" s="97" t="s">
        <v>151</v>
      </c>
      <c r="C158" s="98">
        <v>2201.6999999999998</v>
      </c>
      <c r="D158" s="32"/>
      <c r="E158" s="58">
        <f t="shared" ref="E158:E165" si="7">C158+D158</f>
        <v>2201.6999999999998</v>
      </c>
      <c r="F158" s="47"/>
      <c r="G158" s="99"/>
    </row>
    <row r="159" spans="1:9" ht="15.75">
      <c r="A159" s="96"/>
      <c r="B159" s="97" t="s">
        <v>152</v>
      </c>
      <c r="C159" s="98">
        <v>632</v>
      </c>
      <c r="D159" s="32">
        <v>49.2</v>
      </c>
      <c r="E159" s="58">
        <f t="shared" si="7"/>
        <v>681.2</v>
      </c>
      <c r="F159" s="47"/>
      <c r="G159" s="99"/>
    </row>
    <row r="160" spans="1:9" ht="15.75">
      <c r="A160" s="96"/>
      <c r="B160" s="97" t="s">
        <v>153</v>
      </c>
      <c r="C160" s="98">
        <v>44981.599999999999</v>
      </c>
      <c r="D160" s="32">
        <v>3489.3</v>
      </c>
      <c r="E160" s="58">
        <f t="shared" si="7"/>
        <v>48470.9</v>
      </c>
      <c r="F160" s="47"/>
    </row>
    <row r="161" spans="1:6" ht="15.75">
      <c r="A161" s="96"/>
      <c r="B161" s="97" t="s">
        <v>154</v>
      </c>
      <c r="C161" s="98">
        <v>5.5</v>
      </c>
      <c r="D161" s="32"/>
      <c r="E161" s="58">
        <f t="shared" si="7"/>
        <v>5.5</v>
      </c>
      <c r="F161" s="47"/>
    </row>
    <row r="162" spans="1:6" ht="16.5" customHeight="1">
      <c r="A162" s="96"/>
      <c r="B162" s="97" t="s">
        <v>155</v>
      </c>
      <c r="C162" s="98">
        <v>10527</v>
      </c>
      <c r="D162" s="32">
        <v>991</v>
      </c>
      <c r="E162" s="58">
        <f t="shared" si="7"/>
        <v>11518</v>
      </c>
      <c r="F162" s="47"/>
    </row>
    <row r="163" spans="1:6" ht="15.75" customHeight="1">
      <c r="A163" s="94"/>
      <c r="B163" s="97" t="s">
        <v>156</v>
      </c>
      <c r="C163" s="87"/>
      <c r="D163" s="32"/>
      <c r="E163" s="58">
        <f t="shared" si="7"/>
        <v>0</v>
      </c>
      <c r="F163" s="47"/>
    </row>
    <row r="164" spans="1:6" ht="17.25" customHeight="1">
      <c r="A164" s="96"/>
      <c r="B164" s="97" t="s">
        <v>157</v>
      </c>
      <c r="C164" s="98">
        <v>300</v>
      </c>
      <c r="D164" s="32"/>
      <c r="E164" s="58">
        <f t="shared" si="7"/>
        <v>300</v>
      </c>
      <c r="F164" s="47"/>
    </row>
    <row r="165" spans="1:6" ht="15" customHeight="1">
      <c r="A165" s="96"/>
      <c r="B165" s="97" t="s">
        <v>158</v>
      </c>
      <c r="C165" s="98">
        <v>7245</v>
      </c>
      <c r="D165" s="32">
        <v>4030.7</v>
      </c>
      <c r="E165" s="58">
        <f t="shared" si="7"/>
        <v>11275.7</v>
      </c>
      <c r="F165" s="47"/>
    </row>
    <row r="166" spans="1:6" ht="15.75">
      <c r="A166" s="94"/>
      <c r="B166" s="95" t="s">
        <v>159</v>
      </c>
      <c r="C166" s="87">
        <f>C167</f>
        <v>0</v>
      </c>
      <c r="D166" s="39">
        <f>D167</f>
        <v>0</v>
      </c>
      <c r="E166" s="10">
        <f>E167</f>
        <v>0</v>
      </c>
    </row>
    <row r="167" spans="1:6" ht="13.5" customHeight="1">
      <c r="A167" s="96"/>
      <c r="B167" s="100" t="s">
        <v>160</v>
      </c>
      <c r="C167" s="98"/>
      <c r="D167" s="32"/>
      <c r="E167" s="58">
        <f>C167+D167</f>
        <v>0</v>
      </c>
    </row>
    <row r="168" spans="1:6" ht="18.75" customHeight="1">
      <c r="A168" s="96"/>
      <c r="B168" s="101" t="s">
        <v>161</v>
      </c>
      <c r="C168" s="87">
        <f>C169+C170</f>
        <v>5657.7</v>
      </c>
      <c r="D168" s="87">
        <f>D169+D170</f>
        <v>32.700000000000003</v>
      </c>
      <c r="E168" s="10">
        <f>E169+E170</f>
        <v>5690.4</v>
      </c>
    </row>
    <row r="169" spans="1:6" ht="15.75">
      <c r="A169" s="94"/>
      <c r="B169" s="97" t="s">
        <v>162</v>
      </c>
      <c r="C169" s="98">
        <v>2156</v>
      </c>
      <c r="D169" s="32"/>
      <c r="E169" s="58">
        <f>C169+D169</f>
        <v>2156</v>
      </c>
      <c r="F169" s="47"/>
    </row>
    <row r="170" spans="1:6" ht="15.75">
      <c r="A170" s="96"/>
      <c r="B170" s="97" t="s">
        <v>163</v>
      </c>
      <c r="C170" s="98">
        <v>3501.7</v>
      </c>
      <c r="D170" s="32">
        <v>32.700000000000003</v>
      </c>
      <c r="E170" s="58">
        <f>C170+D170</f>
        <v>3534.3999999999996</v>
      </c>
      <c r="F170" s="47"/>
    </row>
    <row r="171" spans="1:6" ht="15.75">
      <c r="A171" s="96"/>
      <c r="B171" s="95" t="s">
        <v>164</v>
      </c>
      <c r="C171" s="102">
        <f>C172+C173+C175+C176</f>
        <v>105536.12199999999</v>
      </c>
      <c r="D171" s="87">
        <f>D172+D173+D175+D176</f>
        <v>1301.35142</v>
      </c>
      <c r="E171" s="102">
        <f>E172+E173+E175+E176</f>
        <v>106837.47341999999</v>
      </c>
    </row>
    <row r="172" spans="1:6" ht="13.5" customHeight="1">
      <c r="A172" s="96"/>
      <c r="B172" s="97" t="s">
        <v>165</v>
      </c>
      <c r="C172" s="98">
        <v>88989.7</v>
      </c>
      <c r="D172" s="32"/>
      <c r="E172" s="58">
        <f>C172+D172</f>
        <v>88989.7</v>
      </c>
    </row>
    <row r="173" spans="1:6" ht="13.5" customHeight="1">
      <c r="A173" s="96"/>
      <c r="B173" s="97" t="s">
        <v>166</v>
      </c>
      <c r="C173" s="98">
        <v>1185.2</v>
      </c>
      <c r="D173" s="32"/>
      <c r="E173" s="58">
        <f>C173+D173</f>
        <v>1185.2</v>
      </c>
    </row>
    <row r="174" spans="1:6" ht="13.5" hidden="1" customHeight="1">
      <c r="A174" s="96"/>
      <c r="B174" s="97" t="s">
        <v>167</v>
      </c>
      <c r="C174" s="98"/>
      <c r="D174" s="32"/>
      <c r="E174" s="58">
        <f>C174+D174</f>
        <v>0</v>
      </c>
    </row>
    <row r="175" spans="1:6" ht="16.5" customHeight="1">
      <c r="A175" s="96"/>
      <c r="B175" s="97" t="s">
        <v>168</v>
      </c>
      <c r="C175" s="32">
        <v>15161.222</v>
      </c>
      <c r="D175" s="32">
        <v>1301.35142</v>
      </c>
      <c r="E175" s="58">
        <f>C175+D175</f>
        <v>16462.573420000001</v>
      </c>
      <c r="F175" s="47"/>
    </row>
    <row r="176" spans="1:6" ht="15.75" customHeight="1">
      <c r="A176" s="94"/>
      <c r="B176" s="97" t="s">
        <v>169</v>
      </c>
      <c r="C176" s="98">
        <v>200</v>
      </c>
      <c r="D176" s="32"/>
      <c r="E176" s="58">
        <f>C176+D176</f>
        <v>200</v>
      </c>
    </row>
    <row r="177" spans="1:6" ht="15.75">
      <c r="A177" s="96"/>
      <c r="B177" s="95" t="s">
        <v>170</v>
      </c>
      <c r="C177" s="87">
        <f>C178+C179+C180</f>
        <v>5038.8</v>
      </c>
      <c r="D177" s="103">
        <f>D178+D179+D180</f>
        <v>2274.9861099999998</v>
      </c>
      <c r="E177" s="10">
        <f>E178+E179+E180</f>
        <v>7313.78611</v>
      </c>
    </row>
    <row r="178" spans="1:6" ht="16.5" customHeight="1">
      <c r="A178" s="94"/>
      <c r="B178" s="97" t="s">
        <v>171</v>
      </c>
      <c r="C178" s="98">
        <v>277.3</v>
      </c>
      <c r="D178" s="32">
        <v>2274</v>
      </c>
      <c r="E178" s="58">
        <f>C178+D178</f>
        <v>2551.3000000000002</v>
      </c>
      <c r="F178" s="104"/>
    </row>
    <row r="179" spans="1:6" ht="15.75">
      <c r="A179" s="96"/>
      <c r="B179" s="97" t="s">
        <v>172</v>
      </c>
      <c r="C179" s="98"/>
      <c r="D179" s="32"/>
      <c r="E179" s="58">
        <f>C179+D179</f>
        <v>0</v>
      </c>
    </row>
    <row r="180" spans="1:6" ht="31.5">
      <c r="A180" s="96"/>
      <c r="B180" s="100" t="s">
        <v>173</v>
      </c>
      <c r="C180" s="98">
        <v>4761.5</v>
      </c>
      <c r="D180" s="105">
        <v>0.98611000000000004</v>
      </c>
      <c r="E180" s="58">
        <f>C180+D180</f>
        <v>4762.4861099999998</v>
      </c>
    </row>
    <row r="181" spans="1:6" ht="15.75">
      <c r="A181" s="96"/>
      <c r="B181" s="95" t="s">
        <v>174</v>
      </c>
      <c r="C181" s="98"/>
      <c r="D181" s="32"/>
      <c r="E181" s="10">
        <f>C181+D181</f>
        <v>0</v>
      </c>
    </row>
    <row r="182" spans="1:6" ht="15.75">
      <c r="A182" s="96"/>
      <c r="B182" s="95" t="s">
        <v>175</v>
      </c>
      <c r="C182" s="87">
        <f>C183+C184+C185+C187+C188+C186</f>
        <v>955371.2</v>
      </c>
      <c r="D182" s="39">
        <f>D183+D184+D185+D187+D188+D186</f>
        <v>49810.616240000003</v>
      </c>
      <c r="E182" s="10">
        <f>E183+E184+E185+E187+E188+E186</f>
        <v>1005181.81624</v>
      </c>
    </row>
    <row r="183" spans="1:6" ht="15.75">
      <c r="A183" s="106"/>
      <c r="B183" s="97" t="s">
        <v>176</v>
      </c>
      <c r="C183" s="98">
        <v>234573.7</v>
      </c>
      <c r="D183" s="32">
        <v>32714.694800000001</v>
      </c>
      <c r="E183" s="58">
        <f t="shared" ref="E183:E188" si="8">C183+D183</f>
        <v>267288.39480000001</v>
      </c>
    </row>
    <row r="184" spans="1:6" ht="15.75">
      <c r="A184" s="92"/>
      <c r="B184" s="97" t="s">
        <v>177</v>
      </c>
      <c r="C184" s="98">
        <v>623534.5</v>
      </c>
      <c r="D184" s="32">
        <v>25038.6</v>
      </c>
      <c r="E184" s="58">
        <f t="shared" si="8"/>
        <v>648573.1</v>
      </c>
    </row>
    <row r="185" spans="1:6" ht="15.75">
      <c r="A185" s="92"/>
      <c r="B185" s="97" t="s">
        <v>178</v>
      </c>
      <c r="C185" s="98">
        <v>72000.100000000006</v>
      </c>
      <c r="D185" s="32">
        <v>-18716.569960000001</v>
      </c>
      <c r="E185" s="58">
        <f t="shared" si="8"/>
        <v>53283.530040000005</v>
      </c>
    </row>
    <row r="186" spans="1:6" ht="31.5">
      <c r="A186" s="92"/>
      <c r="B186" s="100" t="s">
        <v>179</v>
      </c>
      <c r="C186" s="98">
        <v>90</v>
      </c>
      <c r="D186" s="32"/>
      <c r="E186" s="58">
        <f t="shared" si="8"/>
        <v>90</v>
      </c>
    </row>
    <row r="187" spans="1:6" ht="15.75">
      <c r="A187" s="92"/>
      <c r="B187" s="97" t="s">
        <v>180</v>
      </c>
      <c r="C187" s="98">
        <v>100</v>
      </c>
      <c r="D187" s="32">
        <v>336</v>
      </c>
      <c r="E187" s="58">
        <f t="shared" si="8"/>
        <v>436</v>
      </c>
    </row>
    <row r="188" spans="1:6" ht="15.75">
      <c r="A188" s="92"/>
      <c r="B188" s="97" t="s">
        <v>181</v>
      </c>
      <c r="C188" s="98">
        <v>25072.9</v>
      </c>
      <c r="D188" s="107">
        <v>10437.8914</v>
      </c>
      <c r="E188" s="58">
        <f t="shared" si="8"/>
        <v>35510.791400000002</v>
      </c>
    </row>
    <row r="189" spans="1:6" ht="15.75">
      <c r="A189" s="92"/>
      <c r="B189" s="101" t="s">
        <v>182</v>
      </c>
      <c r="C189" s="39">
        <f>C190+C191</f>
        <v>111353.3</v>
      </c>
      <c r="D189" s="39">
        <f>D190+D191</f>
        <v>5234.5904</v>
      </c>
      <c r="E189" s="10">
        <f>E190+E191</f>
        <v>116587.8904</v>
      </c>
    </row>
    <row r="190" spans="1:6" ht="15.75">
      <c r="A190" s="92"/>
      <c r="B190" s="97" t="s">
        <v>183</v>
      </c>
      <c r="C190" s="32">
        <v>85388</v>
      </c>
      <c r="D190" s="107">
        <v>5234.5904</v>
      </c>
      <c r="E190" s="108">
        <f>C190+D190</f>
        <v>90622.590400000001</v>
      </c>
    </row>
    <row r="191" spans="1:6" ht="15.75">
      <c r="A191" s="92"/>
      <c r="B191" s="97" t="s">
        <v>184</v>
      </c>
      <c r="C191" s="32">
        <v>25965.3</v>
      </c>
      <c r="D191" s="98"/>
      <c r="E191" s="58">
        <f>C191+D191</f>
        <v>25965.3</v>
      </c>
      <c r="F191" s="47"/>
    </row>
    <row r="192" spans="1:6" ht="15.75">
      <c r="A192" s="92"/>
      <c r="B192" s="95" t="s">
        <v>185</v>
      </c>
      <c r="C192" s="87">
        <f>C193+C195+C196+C194</f>
        <v>44827.199999999997</v>
      </c>
      <c r="D192" s="87">
        <f>D193+D194+D196</f>
        <v>308.39999999999998</v>
      </c>
      <c r="E192" s="10">
        <f>E193+E195+E196+E194</f>
        <v>45135.6</v>
      </c>
    </row>
    <row r="193" spans="1:11" ht="15.75">
      <c r="A193" s="92"/>
      <c r="B193" s="97" t="s">
        <v>186</v>
      </c>
      <c r="C193" s="98">
        <v>5383.7</v>
      </c>
      <c r="D193" s="98">
        <v>308.39999999999998</v>
      </c>
      <c r="E193" s="58">
        <f>C193+D193</f>
        <v>5692.0999999999995</v>
      </c>
    </row>
    <row r="194" spans="1:11" ht="15" customHeight="1">
      <c r="A194" s="92"/>
      <c r="B194" s="97" t="s">
        <v>187</v>
      </c>
      <c r="C194" s="98">
        <v>45.1</v>
      </c>
      <c r="D194" s="98"/>
      <c r="E194" s="58">
        <f>C194+D194</f>
        <v>45.1</v>
      </c>
    </row>
    <row r="195" spans="1:11" ht="15.75" hidden="1">
      <c r="A195" s="92"/>
      <c r="B195" s="97"/>
      <c r="C195" s="98"/>
      <c r="D195" s="98"/>
      <c r="E195" s="58">
        <f>C195+D195</f>
        <v>0</v>
      </c>
    </row>
    <row r="196" spans="1:11" ht="15.75">
      <c r="A196" s="92"/>
      <c r="B196" s="97" t="s">
        <v>188</v>
      </c>
      <c r="C196" s="98">
        <v>39398.400000000001</v>
      </c>
      <c r="D196" s="98"/>
      <c r="E196" s="58">
        <f>C196+D196</f>
        <v>39398.400000000001</v>
      </c>
    </row>
    <row r="197" spans="1:11" ht="15.75">
      <c r="A197" s="92"/>
      <c r="B197" s="95" t="s">
        <v>189</v>
      </c>
      <c r="C197" s="87">
        <f>C198+C199</f>
        <v>160</v>
      </c>
      <c r="D197" s="102">
        <f>D198+D199</f>
        <v>19909.346880000001</v>
      </c>
      <c r="E197" s="10">
        <f>E198+E199</f>
        <v>20069.346880000001</v>
      </c>
    </row>
    <row r="198" spans="1:11" ht="15.75">
      <c r="A198" s="92"/>
      <c r="B198" s="97" t="s">
        <v>190</v>
      </c>
      <c r="C198" s="98"/>
      <c r="D198" s="107">
        <v>19909.346880000001</v>
      </c>
      <c r="E198" s="58">
        <f>C198+D198</f>
        <v>19909.346880000001</v>
      </c>
    </row>
    <row r="199" spans="1:11" ht="15.75">
      <c r="A199" s="92"/>
      <c r="B199" s="97" t="s">
        <v>191</v>
      </c>
      <c r="C199" s="98">
        <v>160</v>
      </c>
      <c r="D199" s="98"/>
      <c r="E199" s="58">
        <f>C199+D199</f>
        <v>160</v>
      </c>
    </row>
    <row r="200" spans="1:11" ht="16.5" customHeight="1">
      <c r="A200" s="92"/>
      <c r="B200" s="95" t="s">
        <v>192</v>
      </c>
      <c r="C200" s="87">
        <f>C201</f>
        <v>2301.9</v>
      </c>
      <c r="D200" s="87">
        <f>D201</f>
        <v>0</v>
      </c>
      <c r="E200" s="10">
        <f>E201</f>
        <v>2301.9</v>
      </c>
    </row>
    <row r="201" spans="1:11" ht="18" customHeight="1">
      <c r="A201" s="92"/>
      <c r="B201" s="97" t="s">
        <v>193</v>
      </c>
      <c r="C201" s="98">
        <v>2301.9</v>
      </c>
      <c r="D201" s="98"/>
      <c r="E201" s="58">
        <f>C201+D201</f>
        <v>2301.9</v>
      </c>
    </row>
    <row r="202" spans="1:11" ht="21" customHeight="1">
      <c r="A202" s="92"/>
      <c r="B202" s="101" t="s">
        <v>194</v>
      </c>
      <c r="C202" s="87">
        <f>C203</f>
        <v>0</v>
      </c>
      <c r="D202" s="87">
        <f>D203</f>
        <v>0</v>
      </c>
      <c r="E202" s="10">
        <f>E203</f>
        <v>0</v>
      </c>
    </row>
    <row r="203" spans="1:11" ht="20.25" customHeight="1">
      <c r="A203" s="92"/>
      <c r="B203" s="100" t="s">
        <v>195</v>
      </c>
      <c r="C203" s="98"/>
      <c r="D203" s="98"/>
      <c r="E203" s="58">
        <f>C203+D203</f>
        <v>0</v>
      </c>
    </row>
    <row r="204" spans="1:11" ht="15.75">
      <c r="A204" s="92"/>
      <c r="B204" s="101" t="s">
        <v>145</v>
      </c>
      <c r="C204" s="87">
        <f>C205+C206+C207</f>
        <v>52207.199999999997</v>
      </c>
      <c r="D204" s="102">
        <f>D205+D206+D207</f>
        <v>3785.2737400000001</v>
      </c>
      <c r="E204" s="10">
        <f>E205+E206+E207</f>
        <v>55992.473740000001</v>
      </c>
      <c r="K204" t="s">
        <v>196</v>
      </c>
    </row>
    <row r="205" spans="1:11" ht="15.75">
      <c r="A205" s="92"/>
      <c r="B205" s="100" t="s">
        <v>197</v>
      </c>
      <c r="C205" s="98">
        <v>20683.900000000001</v>
      </c>
      <c r="D205" s="98"/>
      <c r="E205" s="58">
        <f>C205+D205</f>
        <v>20683.900000000001</v>
      </c>
    </row>
    <row r="206" spans="1:11" ht="17.25" hidden="1" customHeight="1">
      <c r="A206" s="92"/>
      <c r="B206" s="97" t="s">
        <v>198</v>
      </c>
      <c r="C206" s="98"/>
      <c r="D206" s="98"/>
      <c r="E206" s="58">
        <f>C206+D206</f>
        <v>0</v>
      </c>
    </row>
    <row r="207" spans="1:11" ht="15.75">
      <c r="A207" s="92"/>
      <c r="B207" s="97" t="s">
        <v>199</v>
      </c>
      <c r="C207" s="98">
        <v>31523.3</v>
      </c>
      <c r="D207" s="107">
        <v>3785.2737400000001</v>
      </c>
      <c r="E207" s="108">
        <f>C207+D207</f>
        <v>35308.57374</v>
      </c>
    </row>
    <row r="208" spans="1:11" ht="15.75">
      <c r="A208" s="92"/>
      <c r="B208" s="95" t="s">
        <v>200</v>
      </c>
      <c r="C208" s="39">
        <f>C157+C166+C168+C171+C177+C182+C189+C192+C197+C200+C202+C204+C181</f>
        <v>1348346.2219999998</v>
      </c>
      <c r="D208" s="39">
        <f>D157+D166+D168+D171+D177+D182+D189+D192+D197+D200+D202+D204+D181</f>
        <v>91217.464789999998</v>
      </c>
      <c r="E208" s="10">
        <f>E157+E166+E168+E171+E177+E181+E182+E189+E192+E197+E200+E202+E204</f>
        <v>1439563.6867899999</v>
      </c>
    </row>
    <row r="209" spans="1:5" ht="15.75">
      <c r="A209" s="109"/>
      <c r="B209" s="109" t="s">
        <v>201</v>
      </c>
      <c r="C209" s="110">
        <f>C155-C208</f>
        <v>-5954.7219999998342</v>
      </c>
      <c r="D209" s="110">
        <f>D155-D208</f>
        <v>-34118.764789999987</v>
      </c>
      <c r="E209" s="110">
        <f>E155-E208</f>
        <v>-40092.286789999809</v>
      </c>
    </row>
  </sheetData>
  <mergeCells count="7">
    <mergeCell ref="B1:C1"/>
    <mergeCell ref="A2:E2"/>
    <mergeCell ref="A3:E3"/>
    <mergeCell ref="A4:E4"/>
    <mergeCell ref="C5:C8"/>
    <mergeCell ref="D5:D8"/>
    <mergeCell ref="E5:E8"/>
  </mergeCells>
  <pageMargins left="0.70833331346511796" right="0.70833331346511796" top="0.58611112833023105" bottom="0.46666663885116599" header="0.51180553436279297" footer="0.51180553436279297"/>
  <pageSetup paperSize="9" scale="82" orientation="portrait" r:id="rId1"/>
  <rowBreaks count="1" manualBreakCount="1"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 (2)</vt:lpstr>
      <vt:lpstr>'вар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2024-02-15T15:16:00Z</dcterms:modified>
</cp:coreProperties>
</file>