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 (2)" sheetId="1" r:id="rId1"/>
  </sheets>
  <definedNames>
    <definedName name="_xlnm.Print_Titles" localSheetId="0">'без учета счетов бюджета (2)'!$17:$18</definedName>
    <definedName name="_xlnm.Print_Area" localSheetId="0">'без учета счетов бюджета (2)'!$A$1:$H$123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6" i="1"/>
  <c r="F96"/>
  <c r="H99"/>
  <c r="G99"/>
  <c r="F99"/>
  <c r="H102"/>
  <c r="G102"/>
  <c r="F102"/>
  <c r="H90"/>
  <c r="G90"/>
  <c r="F90"/>
  <c r="H31"/>
  <c r="H30" s="1"/>
  <c r="G31"/>
  <c r="G30" s="1"/>
  <c r="F31"/>
  <c r="F30" s="1"/>
  <c r="H92"/>
  <c r="G92"/>
  <c r="F92"/>
  <c r="H52" l="1"/>
  <c r="G52"/>
  <c r="F52"/>
  <c r="H54"/>
  <c r="G54"/>
  <c r="F54"/>
  <c r="H111"/>
  <c r="G111"/>
  <c r="F111"/>
  <c r="H70"/>
  <c r="G70"/>
  <c r="H94"/>
  <c r="G94"/>
  <c r="F94"/>
  <c r="F108"/>
  <c r="H84"/>
  <c r="G84"/>
  <c r="F84"/>
  <c r="H80"/>
  <c r="G80"/>
  <c r="F80"/>
  <c r="H74"/>
  <c r="G74"/>
  <c r="F74"/>
  <c r="H118"/>
  <c r="G118"/>
  <c r="F118"/>
  <c r="H96" l="1"/>
  <c r="G96"/>
  <c r="H46"/>
  <c r="G46"/>
  <c r="F46"/>
  <c r="H48"/>
  <c r="G48"/>
  <c r="F48"/>
  <c r="H26"/>
  <c r="G26"/>
  <c r="F26"/>
  <c r="H28"/>
  <c r="G28"/>
  <c r="F28"/>
  <c r="F25" l="1"/>
  <c r="G25"/>
  <c r="H25"/>
  <c r="F23" l="1"/>
  <c r="H23"/>
  <c r="G23"/>
  <c r="H50" l="1"/>
  <c r="G50"/>
  <c r="F38"/>
  <c r="H82" l="1"/>
  <c r="G82"/>
  <c r="F82"/>
  <c r="H113"/>
  <c r="G113"/>
  <c r="F113"/>
  <c r="F115" l="1"/>
  <c r="G115"/>
  <c r="H115"/>
  <c r="H117"/>
  <c r="G117"/>
  <c r="F117"/>
  <c r="H108"/>
  <c r="G108"/>
  <c r="H104"/>
  <c r="G104"/>
  <c r="F104"/>
  <c r="F101" s="1"/>
  <c r="H87"/>
  <c r="G87"/>
  <c r="F87"/>
  <c r="H76"/>
  <c r="G76"/>
  <c r="F76"/>
  <c r="F70"/>
  <c r="H57"/>
  <c r="G57"/>
  <c r="F57"/>
  <c r="F60"/>
  <c r="G60"/>
  <c r="H60"/>
  <c r="H66"/>
  <c r="G66"/>
  <c r="H64"/>
  <c r="G64"/>
  <c r="F64"/>
  <c r="G101" l="1"/>
  <c r="H101"/>
  <c r="H34"/>
  <c r="G34"/>
  <c r="F34"/>
  <c r="H121"/>
  <c r="H120" s="1"/>
  <c r="G121"/>
  <c r="G120" s="1"/>
  <c r="F121"/>
  <c r="F120" s="1"/>
  <c r="H106"/>
  <c r="G106"/>
  <c r="F106"/>
  <c r="H78"/>
  <c r="H69" s="1"/>
  <c r="G78"/>
  <c r="G69" s="1"/>
  <c r="F78"/>
  <c r="F69" s="1"/>
  <c r="H62"/>
  <c r="H56" s="1"/>
  <c r="G62"/>
  <c r="G56" s="1"/>
  <c r="F62"/>
  <c r="F56" s="1"/>
  <c r="F50"/>
  <c r="H42"/>
  <c r="G42"/>
  <c r="F42"/>
  <c r="H38"/>
  <c r="G38"/>
  <c r="H44"/>
  <c r="G44"/>
  <c r="F44"/>
  <c r="H40"/>
  <c r="G40"/>
  <c r="F40"/>
  <c r="H36"/>
  <c r="G36"/>
  <c r="F36"/>
  <c r="H21"/>
  <c r="G21"/>
  <c r="F33" l="1"/>
  <c r="H33"/>
  <c r="H19" s="1"/>
  <c r="G33"/>
  <c r="G19" s="1"/>
  <c r="F21"/>
  <c r="F20" s="1"/>
  <c r="F19" l="1"/>
  <c r="F123"/>
  <c r="H123"/>
  <c r="G123"/>
</calcChain>
</file>

<file path=xl/sharedStrings.xml><?xml version="1.0" encoding="utf-8"?>
<sst xmlns="http://schemas.openxmlformats.org/spreadsheetml/2006/main" count="371" uniqueCount="150">
  <si>
    <t>Приложение № 5</t>
  </si>
  <si>
    <t>к решению Собрания депутатов</t>
  </si>
  <si>
    <t>Звениговского муниципального района</t>
  </si>
  <si>
    <t xml:space="preserve"> Республики Марий Эл на 2024 год</t>
  </si>
  <si>
    <t>и на плановый период 2025 и 2026 годов"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</si>
  <si>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</si>
  <si>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</si>
  <si>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</si>
  <si>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</si>
  <si>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</si>
  <si>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</si>
  <si>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</si>
  <si>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</si>
  <si>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</si>
  <si>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Муниципальный проект  "Формирование современной городской среды"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</si>
  <si>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</si>
  <si>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</si>
  <si>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</si>
  <si>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</si>
  <si>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</si>
  <si>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</si>
  <si>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</si>
  <si>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</si>
  <si>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</si>
  <si>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</si>
  <si>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</si>
  <si>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</si>
  <si>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</si>
  <si>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</si>
  <si>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</si>
  <si>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</si>
  <si>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</si>
  <si>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</si>
  <si>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</si>
  <si>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</si>
  <si>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Озеленение территорий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</si>
  <si>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</si>
  <si>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</si>
  <si>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</si>
  <si>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</si>
  <si>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</si>
  <si>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</si>
  <si>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</si>
  <si>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</si>
  <si>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</si>
  <si>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</si>
  <si>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</si>
  <si>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</si>
  <si>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</si>
  <si>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</si>
  <si>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</si>
  <si>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А140726520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</si>
  <si>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</si>
  <si>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</si>
  <si>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</si>
  <si>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</si>
  <si>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</si>
  <si>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</si>
  <si>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</si>
  <si>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</si>
  <si>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</si>
  <si>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</si>
  <si>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</si>
  <si>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</si>
  <si>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</si>
  <si>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</si>
  <si>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 xml:space="preserve">"О бюджете Городского поселения Суслонгер </t>
  </si>
  <si>
    <t xml:space="preserve">Городского поселения Суслонгер Звениговского муниципального района Республики Марий Эл </t>
  </si>
  <si>
    <t>Муниципальная программа «Развитие территории Городского поселения Суслонгер Звениговского района Республики Марий Эл на 2022-2030 годы»</t>
  </si>
  <si>
    <t>С100000000</t>
  </si>
  <si>
    <t>С140400000</t>
  </si>
  <si>
    <t>С140426600</t>
  </si>
  <si>
    <t>С140426700</t>
  </si>
  <si>
    <t>С140426710</t>
  </si>
  <si>
    <t>С140426730</t>
  </si>
  <si>
    <t>С140426701</t>
  </si>
  <si>
    <t>С140426711</t>
  </si>
  <si>
    <t>С140500000</t>
  </si>
  <si>
    <t>С140526800</t>
  </si>
  <si>
    <t>С140526810</t>
  </si>
  <si>
    <t>С140526820</t>
  </si>
  <si>
    <t>С140526830</t>
  </si>
  <si>
    <t>С140526850</t>
  </si>
  <si>
    <t>С140600000</t>
  </si>
  <si>
    <t>С140626020</t>
  </si>
  <si>
    <t>С140626030</t>
  </si>
  <si>
    <t>С140626050</t>
  </si>
  <si>
    <t>С140626070</t>
  </si>
  <si>
    <t>С140626080</t>
  </si>
  <si>
    <t>С140626110</t>
  </si>
  <si>
    <t>С140700000</t>
  </si>
  <si>
    <t>С140726520</t>
  </si>
  <si>
    <t>С140800000</t>
  </si>
  <si>
    <t>С140826130</t>
  </si>
  <si>
    <t>С101000000</t>
  </si>
  <si>
    <t>С101012010</t>
  </si>
  <si>
    <t>С1404S0250</t>
  </si>
  <si>
    <t>на 2024 год и плановый период 2025 и 2026 годов</t>
  </si>
  <si>
    <t>Реализация программ формирования современной городской среды (доля финансового участия заинтересованных лиц)</t>
  </si>
  <si>
    <t>С11F200000</t>
  </si>
  <si>
    <t>С11F225550</t>
  </si>
  <si>
    <t>Реализация программ формирования современной городской среды</t>
  </si>
  <si>
    <t>С11F255550</t>
  </si>
  <si>
    <t>С1201S0011</t>
  </si>
  <si>
    <t>С120100000</t>
  </si>
  <si>
    <t>С1201И0011</t>
  </si>
  <si>
    <t>Реализация проектов и программ развития территорий муниципальных образований в Республики Марий Эл, основанных на местных инициативах (в рамках проекта "Добро Двор"- благоустройство дворовой территории многоквартирных домов микрорайона по ул.Строителей пгт Суслонгер )</t>
  </si>
  <si>
    <t>Муниципальный проект "Реализация проектов и программ развития территорий поселения, основанных на местных инициативах"</t>
  </si>
  <si>
    <t>С140426731</t>
  </si>
  <si>
    <t>С140426732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</si>
  <si>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</si>
  <si>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</si>
  <si>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С140651180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</si>
  <si>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</si>
  <si>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("Добро Двор"- благоустройство дворовой территории многоквартирных домов микрорайона по ул.Строителей пгт Суслонгер) за счет средств инициативных платежей</t>
  </si>
  <si>
    <t>Пенсионное обеспечение</t>
  </si>
  <si>
    <t>С140726100</t>
  </si>
  <si>
    <t>(тыс.рублей)</t>
  </si>
  <si>
    <t>2024 год</t>
  </si>
  <si>
    <t>2025 год</t>
  </si>
  <si>
    <t>2026 год</t>
  </si>
  <si>
    <t>С140626021</t>
  </si>
  <si>
    <t>Расходы на оплату договоров гражданско-правового характера</t>
  </si>
  <si>
    <t>С140626060</t>
  </si>
  <si>
    <t>Оценка недвижимости, признание прав и регулирование отношений по муниципальной собственности</t>
  </si>
  <si>
    <t>С140726540</t>
  </si>
  <si>
    <t>Мероприятия по предупреждению несостоятельности (банкротства) и восстановлению платежеспособности муниципальных унитарных предприятий</t>
  </si>
  <si>
    <t>С140626400</t>
  </si>
  <si>
    <t>07</t>
  </si>
  <si>
    <t>Повышение квалификации муниципальных служащих</t>
  </si>
  <si>
    <t>С140726530</t>
  </si>
  <si>
    <t>Снос аварийного жилищного фонда</t>
  </si>
  <si>
    <t>Осуществление целевых мероприятий в отношении автомобильных дорог общего пользования местного значения за счет средств резервного фонда Правительства Республики Марий Эл</t>
  </si>
  <si>
    <t xml:space="preserve"> 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</si>
  <si>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>С1404S025Z</t>
  </si>
  <si>
    <t>С1404S525Z</t>
  </si>
  <si>
    <t>С140626170</t>
  </si>
  <si>
    <t>Обеспечение подготовки и проведение муниципальных выборов</t>
  </si>
  <si>
    <t>С130100000</t>
  </si>
  <si>
    <t>С1301S7300</t>
  </si>
  <si>
    <t xml:space="preserve"> Проведение мероприятий по предупреждению несостоятельности (банкротства) и восстановлению платежеспособности муниципальных унитарных предприятий</t>
  </si>
  <si>
    <t>Ведомственный проект "Повышение платежной дисциплины потребителей за потребленные топливно-энергетические ресурсы и коммунальные услуги"</t>
  </si>
  <si>
    <t>С140626160</t>
  </si>
  <si>
    <t>700</t>
  </si>
  <si>
    <t>Обслуживание государственного (муниципального) долга</t>
  </si>
  <si>
    <t>Процентные платежи по муниципальному долгу</t>
  </si>
  <si>
    <t>С140726050</t>
  </si>
  <si>
    <t>С140655490</t>
  </si>
  <si>
    <t>Поощрение за достижение показателей деятельности органов исполнительной власти субъектов Российской Федерации</t>
  </si>
  <si>
    <t>( от 20  декабря 2023 года № 285                                  в редакции решения от 25 декабря 2024 года № 18 )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</si>
</sst>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name val="Calibri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name val="Calibri"/>
      <family val="2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" fillId="0" borderId="4">
      <alignment vertical="top" wrapText="1"/>
    </xf>
  </cellStyleXfs>
  <cellXfs count="48">
    <xf numFmtId="0" fontId="0" fillId="0" borderId="0" xfId="0"/>
    <xf numFmtId="0" fontId="0" fillId="0" borderId="0" xfId="0" applyAlignment="1">
      <alignment horizontal="center"/>
    </xf>
    <xf numFmtId="49" fontId="1" fillId="3" borderId="0" xfId="0" applyNumberFormat="1" applyFont="1" applyFill="1" applyAlignment="1">
      <alignment horizontal="left" vertical="center" wrapText="1"/>
    </xf>
    <xf numFmtId="0" fontId="1" fillId="3" borderId="0" xfId="0" applyFont="1" applyFill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shrinkToFit="1"/>
    </xf>
    <xf numFmtId="49" fontId="1" fillId="3" borderId="0" xfId="0" applyNumberFormat="1" applyFont="1" applyFill="1" applyAlignment="1">
      <alignment horizontal="center" vertical="center"/>
    </xf>
    <xf numFmtId="49" fontId="2" fillId="3" borderId="0" xfId="0" applyNumberFormat="1" applyFont="1" applyFill="1" applyAlignment="1">
      <alignment horizontal="center" vertical="center" shrinkToFit="1"/>
    </xf>
    <xf numFmtId="0" fontId="2" fillId="0" borderId="0" xfId="1" applyFont="1" applyBorder="1" applyAlignment="1">
      <alignment horizontal="justify" vertical="center" wrapText="1"/>
    </xf>
    <xf numFmtId="0" fontId="2" fillId="2" borderId="0" xfId="0" applyFont="1" applyFill="1" applyAlignment="1">
      <alignment wrapText="1"/>
    </xf>
    <xf numFmtId="0" fontId="4" fillId="0" borderId="0" xfId="0" applyFont="1"/>
    <xf numFmtId="0" fontId="1" fillId="0" borderId="0" xfId="0" applyFont="1" applyAlignment="1">
      <alignment wrapText="1"/>
    </xf>
    <xf numFmtId="49" fontId="1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justify" vertical="center" wrapText="1"/>
    </xf>
    <xf numFmtId="164" fontId="2" fillId="5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horizontal="justify" vertical="center"/>
    </xf>
    <xf numFmtId="0" fontId="1" fillId="5" borderId="0" xfId="0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164" fontId="1" fillId="5" borderId="0" xfId="0" applyNumberFormat="1" applyFont="1" applyFill="1" applyAlignment="1">
      <alignment horizontal="center"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3" borderId="0" xfId="0" applyNumberFormat="1" applyFont="1" applyFill="1" applyAlignment="1">
      <alignment horizontal="center" vertical="center" shrinkToFit="1"/>
    </xf>
    <xf numFmtId="164" fontId="2" fillId="4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2" fillId="3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165" fontId="2" fillId="5" borderId="0" xfId="0" applyNumberFormat="1" applyFont="1" applyFill="1" applyAlignment="1">
      <alignment horizontal="center" vertical="center" shrinkToFit="1"/>
    </xf>
    <xf numFmtId="0" fontId="2" fillId="5" borderId="0" xfId="0" applyFont="1" applyFill="1" applyAlignment="1">
      <alignment horizontal="justify" vertical="center" wrapText="1"/>
    </xf>
    <xf numFmtId="0" fontId="2" fillId="0" borderId="0" xfId="0" applyFont="1" applyAlignment="1">
      <alignment vertical="top" wrapText="1"/>
    </xf>
    <xf numFmtId="164" fontId="1" fillId="5" borderId="0" xfId="0" applyNumberFormat="1" applyFont="1" applyFill="1" applyAlignment="1">
      <alignment horizontal="center"/>
    </xf>
    <xf numFmtId="0" fontId="5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right" wrapText="1"/>
    </xf>
    <xf numFmtId="0" fontId="1" fillId="0" borderId="0" xfId="0" applyFont="1" applyAlignment="1">
      <alignment horizontal="left" vertical="center" wrapText="1"/>
    </xf>
    <xf numFmtId="1" fontId="2" fillId="0" borderId="0" xfId="0" applyNumberFormat="1" applyFont="1" applyAlignment="1">
      <alignment horizontal="center" vertical="center" shrinkToFit="1"/>
    </xf>
    <xf numFmtId="0" fontId="2" fillId="2" borderId="0" xfId="0" applyFont="1" applyFill="1" applyAlignment="1">
      <alignment horizontal="right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2" borderId="0" xfId="0" applyFont="1" applyFill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center" wrapText="1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3"/>
  <sheetViews>
    <sheetView tabSelected="1" zoomScale="87" zoomScaleNormal="87" workbookViewId="0">
      <selection activeCell="A11" sqref="A11:H11"/>
    </sheetView>
  </sheetViews>
  <sheetFormatPr defaultColWidth="9.140625" defaultRowHeight="1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21.28515625" customWidth="1"/>
  </cols>
  <sheetData>
    <row r="1" spans="1:8" ht="18.75" customHeight="1">
      <c r="A1" s="8"/>
      <c r="B1" s="39" t="s">
        <v>0</v>
      </c>
      <c r="C1" s="39"/>
      <c r="D1" s="39"/>
      <c r="E1" s="39"/>
      <c r="F1" s="39"/>
      <c r="G1" s="39"/>
      <c r="H1" s="39"/>
    </row>
    <row r="2" spans="1:8" ht="18.75" customHeight="1">
      <c r="A2" s="8"/>
      <c r="B2" s="39" t="s">
        <v>1</v>
      </c>
      <c r="C2" s="39"/>
      <c r="D2" s="39"/>
      <c r="E2" s="39"/>
      <c r="F2" s="39"/>
      <c r="G2" s="39"/>
      <c r="H2" s="39"/>
    </row>
    <row r="3" spans="1:8" ht="18.75" customHeight="1">
      <c r="A3" s="8"/>
      <c r="B3" s="39" t="s">
        <v>66</v>
      </c>
      <c r="C3" s="39"/>
      <c r="D3" s="39"/>
      <c r="E3" s="39"/>
      <c r="F3" s="39"/>
      <c r="G3" s="39"/>
      <c r="H3" s="39"/>
    </row>
    <row r="4" spans="1:8" ht="18.75" customHeight="1">
      <c r="A4" s="8"/>
      <c r="B4" s="46" t="s">
        <v>2</v>
      </c>
      <c r="C4" s="46"/>
      <c r="D4" s="46"/>
      <c r="E4" s="46"/>
      <c r="F4" s="46"/>
      <c r="G4" s="46"/>
      <c r="H4" s="46"/>
    </row>
    <row r="5" spans="1:8" ht="18.75" customHeight="1">
      <c r="A5" s="8"/>
      <c r="B5" s="39" t="s">
        <v>3</v>
      </c>
      <c r="C5" s="39"/>
      <c r="D5" s="39"/>
      <c r="E5" s="39"/>
      <c r="F5" s="39"/>
      <c r="G5" s="39"/>
      <c r="H5" s="39"/>
    </row>
    <row r="6" spans="1:8" ht="18.75" customHeight="1">
      <c r="A6" s="8"/>
      <c r="B6" s="39" t="s">
        <v>4</v>
      </c>
      <c r="C6" s="39"/>
      <c r="D6" s="39"/>
      <c r="E6" s="39"/>
      <c r="F6" s="39"/>
      <c r="G6" s="39"/>
      <c r="H6" s="39"/>
    </row>
    <row r="7" spans="1:8" ht="36" customHeight="1">
      <c r="A7" s="8"/>
      <c r="B7" s="36"/>
      <c r="C7" s="36"/>
      <c r="D7" s="36"/>
      <c r="E7" s="36"/>
      <c r="F7" s="39" t="s">
        <v>149</v>
      </c>
      <c r="G7" s="39"/>
      <c r="H7" s="39"/>
    </row>
    <row r="8" spans="1:8" ht="18.75" customHeight="1">
      <c r="A8" s="8"/>
      <c r="B8" s="39"/>
      <c r="C8" s="39"/>
      <c r="D8" s="39"/>
      <c r="E8" s="39"/>
      <c r="F8" s="39"/>
      <c r="G8" s="39"/>
      <c r="H8" s="39"/>
    </row>
    <row r="9" spans="1:8" ht="18.75">
      <c r="A9" s="8"/>
      <c r="B9" s="8"/>
      <c r="C9" s="8"/>
      <c r="D9" s="8"/>
      <c r="E9" s="8"/>
      <c r="F9" s="8"/>
      <c r="G9" s="9"/>
      <c r="H9" s="9"/>
    </row>
    <row r="10" spans="1:8" ht="18.75" customHeight="1">
      <c r="A10" s="47" t="s">
        <v>5</v>
      </c>
      <c r="B10" s="47"/>
      <c r="C10" s="47"/>
      <c r="D10" s="47"/>
      <c r="E10" s="47"/>
      <c r="F10" s="47"/>
      <c r="G10" s="47"/>
      <c r="H10" s="47"/>
    </row>
    <row r="11" spans="1:8" ht="18.75" customHeight="1">
      <c r="A11" s="47" t="s">
        <v>6</v>
      </c>
      <c r="B11" s="47"/>
      <c r="C11" s="47"/>
      <c r="D11" s="47"/>
      <c r="E11" s="47"/>
      <c r="F11" s="47"/>
      <c r="G11" s="47"/>
      <c r="H11" s="47"/>
    </row>
    <row r="12" spans="1:8" ht="15.75" customHeight="1">
      <c r="A12" s="47" t="s">
        <v>7</v>
      </c>
      <c r="B12" s="47"/>
      <c r="C12" s="47"/>
      <c r="D12" s="47"/>
      <c r="E12" s="47"/>
      <c r="F12" s="47"/>
      <c r="G12" s="47"/>
      <c r="H12" s="47"/>
    </row>
    <row r="13" spans="1:8" ht="18.75" customHeight="1">
      <c r="A13" s="43" t="s">
        <v>8</v>
      </c>
      <c r="B13" s="43"/>
      <c r="C13" s="43"/>
      <c r="D13" s="43"/>
      <c r="E13" s="43"/>
      <c r="F13" s="43"/>
      <c r="G13" s="43"/>
      <c r="H13" s="43"/>
    </row>
    <row r="14" spans="1:8" ht="20.25" customHeight="1">
      <c r="A14" s="43" t="s">
        <v>67</v>
      </c>
      <c r="B14" s="43"/>
      <c r="C14" s="43"/>
      <c r="D14" s="43"/>
      <c r="E14" s="43"/>
      <c r="F14" s="43"/>
      <c r="G14" s="43"/>
      <c r="H14" s="43"/>
    </row>
    <row r="15" spans="1:8" s="1" customFormat="1" ht="20.25" customHeight="1">
      <c r="A15" s="43" t="s">
        <v>97</v>
      </c>
      <c r="B15" s="43"/>
      <c r="C15" s="43"/>
      <c r="D15" s="43"/>
      <c r="E15" s="43"/>
      <c r="F15" s="43"/>
      <c r="G15" s="43"/>
      <c r="H15" s="43"/>
    </row>
    <row r="16" spans="1:8" ht="22.5" customHeight="1">
      <c r="A16" s="40" t="s">
        <v>117</v>
      </c>
      <c r="B16" s="41"/>
      <c r="C16" s="41"/>
      <c r="D16" s="41"/>
      <c r="E16" s="41"/>
      <c r="F16" s="41"/>
      <c r="G16" s="41"/>
      <c r="H16" s="42"/>
    </row>
    <row r="17" spans="1:8" ht="26.25" customHeight="1">
      <c r="A17" s="44" t="s">
        <v>9</v>
      </c>
      <c r="B17" s="44" t="s">
        <v>10</v>
      </c>
      <c r="C17" s="44" t="s">
        <v>11</v>
      </c>
      <c r="D17" s="44" t="s">
        <v>12</v>
      </c>
      <c r="E17" s="44" t="s">
        <v>13</v>
      </c>
      <c r="F17" s="44" t="s">
        <v>118</v>
      </c>
      <c r="G17" s="44" t="s">
        <v>119</v>
      </c>
      <c r="H17" s="44" t="s">
        <v>120</v>
      </c>
    </row>
    <row r="18" spans="1:8">
      <c r="A18" s="45"/>
      <c r="B18" s="45"/>
      <c r="C18" s="45"/>
      <c r="D18" s="45"/>
      <c r="E18" s="45"/>
      <c r="F18" s="45"/>
      <c r="G18" s="45"/>
      <c r="H18" s="45"/>
    </row>
    <row r="19" spans="1:8" ht="56.25">
      <c r="A19" s="10" t="s">
        <v>68</v>
      </c>
      <c r="B19" s="11" t="s">
        <v>69</v>
      </c>
      <c r="C19" s="12"/>
      <c r="D19" s="12"/>
      <c r="E19" s="12"/>
      <c r="F19" s="16">
        <f>F20+F25+F30+F33+F56+F69+F101+F115+F117+F121</f>
        <v>34498.518390000005</v>
      </c>
      <c r="G19" s="16">
        <f>G20+G33+G56+G69+G101+G115+G117+G121</f>
        <v>8485.9419999999991</v>
      </c>
      <c r="H19" s="16">
        <f>H20+H33+H56+H69+H101+H115+H117+H121</f>
        <v>8936.8670000000002</v>
      </c>
    </row>
    <row r="20" spans="1:8" ht="37.5">
      <c r="A20" s="13" t="s">
        <v>14</v>
      </c>
      <c r="B20" s="6" t="s">
        <v>99</v>
      </c>
      <c r="C20" s="12"/>
      <c r="D20" s="4"/>
      <c r="E20" s="4"/>
      <c r="F20" s="16">
        <f>F21+F23</f>
        <v>2442.4435999999996</v>
      </c>
      <c r="G20" s="16">
        <v>0</v>
      </c>
      <c r="H20" s="16">
        <v>0</v>
      </c>
    </row>
    <row r="21" spans="1:8" ht="37.5">
      <c r="A21" s="14" t="s">
        <v>98</v>
      </c>
      <c r="B21" s="6" t="s">
        <v>100</v>
      </c>
      <c r="C21" s="11"/>
      <c r="D21" s="4"/>
      <c r="E21" s="4"/>
      <c r="F21" s="31">
        <f>F22</f>
        <v>73.273319999999998</v>
      </c>
      <c r="G21" s="20">
        <f>G22</f>
        <v>0</v>
      </c>
      <c r="H21" s="20">
        <f>H22</f>
        <v>0</v>
      </c>
    </row>
    <row r="22" spans="1:8" ht="37.5">
      <c r="A22" s="13" t="s">
        <v>15</v>
      </c>
      <c r="B22" s="6" t="s">
        <v>100</v>
      </c>
      <c r="C22" s="11" t="s">
        <v>16</v>
      </c>
      <c r="D22" s="4" t="s">
        <v>17</v>
      </c>
      <c r="E22" s="4" t="s">
        <v>18</v>
      </c>
      <c r="F22" s="31">
        <v>73.273319999999998</v>
      </c>
      <c r="G22" s="20">
        <v>0</v>
      </c>
      <c r="H22" s="20">
        <v>0</v>
      </c>
    </row>
    <row r="23" spans="1:8" ht="33.75" customHeight="1">
      <c r="A23" s="14" t="s">
        <v>101</v>
      </c>
      <c r="B23" s="6" t="s">
        <v>102</v>
      </c>
      <c r="C23" s="11"/>
      <c r="D23" s="4"/>
      <c r="E23" s="4"/>
      <c r="F23" s="31">
        <f>F24</f>
        <v>2369.1702799999998</v>
      </c>
      <c r="G23" s="20">
        <f>G24</f>
        <v>0</v>
      </c>
      <c r="H23" s="20">
        <f>H24</f>
        <v>0</v>
      </c>
    </row>
    <row r="24" spans="1:8" ht="42.75" customHeight="1">
      <c r="A24" s="13" t="s">
        <v>15</v>
      </c>
      <c r="B24" s="6" t="s">
        <v>102</v>
      </c>
      <c r="C24" s="11" t="s">
        <v>16</v>
      </c>
      <c r="D24" s="4" t="s">
        <v>17</v>
      </c>
      <c r="E24" s="4" t="s">
        <v>18</v>
      </c>
      <c r="F24" s="31">
        <v>2369.1702799999998</v>
      </c>
      <c r="G24" s="20">
        <v>0</v>
      </c>
      <c r="H24" s="20">
        <v>0</v>
      </c>
    </row>
    <row r="25" spans="1:8" ht="42.75" customHeight="1">
      <c r="A25" s="32" t="s">
        <v>107</v>
      </c>
      <c r="B25" s="6" t="s">
        <v>104</v>
      </c>
      <c r="C25" s="11"/>
      <c r="D25" s="4"/>
      <c r="E25" s="4"/>
      <c r="F25" s="31">
        <f>F26+F28</f>
        <v>1216.837</v>
      </c>
      <c r="G25" s="31">
        <f t="shared" ref="G25:H25" si="0">G26+G28</f>
        <v>0</v>
      </c>
      <c r="H25" s="31">
        <f t="shared" si="0"/>
        <v>0</v>
      </c>
    </row>
    <row r="26" spans="1:8" ht="105" customHeight="1">
      <c r="A26" s="32" t="s">
        <v>106</v>
      </c>
      <c r="B26" s="6" t="s">
        <v>103</v>
      </c>
      <c r="C26" s="11"/>
      <c r="D26" s="4"/>
      <c r="E26" s="4"/>
      <c r="F26" s="31">
        <f>F27</f>
        <v>1086.837</v>
      </c>
      <c r="G26" s="31">
        <f t="shared" ref="G26:H26" si="1">G27</f>
        <v>0</v>
      </c>
      <c r="H26" s="31">
        <f t="shared" si="1"/>
        <v>0</v>
      </c>
    </row>
    <row r="27" spans="1:8" ht="42.75" customHeight="1">
      <c r="A27" s="13" t="s">
        <v>15</v>
      </c>
      <c r="B27" s="6" t="s">
        <v>103</v>
      </c>
      <c r="C27" s="11" t="s">
        <v>16</v>
      </c>
      <c r="D27" s="4" t="s">
        <v>24</v>
      </c>
      <c r="E27" s="4" t="s">
        <v>62</v>
      </c>
      <c r="F27" s="31">
        <v>1086.837</v>
      </c>
      <c r="G27" s="20">
        <v>0</v>
      </c>
      <c r="H27" s="20">
        <v>0</v>
      </c>
    </row>
    <row r="28" spans="1:8" ht="99.75" customHeight="1">
      <c r="A28" s="35" t="s">
        <v>114</v>
      </c>
      <c r="B28" s="6" t="s">
        <v>105</v>
      </c>
      <c r="C28" s="11"/>
      <c r="D28" s="4"/>
      <c r="E28" s="4"/>
      <c r="F28" s="31">
        <f>F29</f>
        <v>130</v>
      </c>
      <c r="G28" s="31">
        <f t="shared" ref="G28:H28" si="2">G29</f>
        <v>0</v>
      </c>
      <c r="H28" s="31">
        <f t="shared" si="2"/>
        <v>0</v>
      </c>
    </row>
    <row r="29" spans="1:8" ht="42.75" customHeight="1">
      <c r="A29" s="13" t="s">
        <v>15</v>
      </c>
      <c r="B29" s="6" t="s">
        <v>105</v>
      </c>
      <c r="C29" s="11" t="s">
        <v>16</v>
      </c>
      <c r="D29" s="4" t="s">
        <v>24</v>
      </c>
      <c r="E29" s="4" t="s">
        <v>62</v>
      </c>
      <c r="F29" s="31">
        <v>130</v>
      </c>
      <c r="G29" s="20">
        <v>0</v>
      </c>
      <c r="H29" s="20">
        <v>0</v>
      </c>
    </row>
    <row r="30" spans="1:8" ht="59.25" customHeight="1">
      <c r="A30" s="13" t="s">
        <v>141</v>
      </c>
      <c r="B30" s="6" t="s">
        <v>138</v>
      </c>
      <c r="C30" s="11"/>
      <c r="D30" s="4"/>
      <c r="E30" s="4"/>
      <c r="F30" s="31">
        <f>F31</f>
        <v>3242.1081399999998</v>
      </c>
      <c r="G30" s="31">
        <f t="shared" ref="G30:H30" si="3">G31</f>
        <v>0</v>
      </c>
      <c r="H30" s="31">
        <f t="shared" si="3"/>
        <v>0</v>
      </c>
    </row>
    <row r="31" spans="1:8" ht="72" customHeight="1">
      <c r="A31" s="32" t="s">
        <v>140</v>
      </c>
      <c r="B31" s="6" t="s">
        <v>139</v>
      </c>
      <c r="C31" s="11"/>
      <c r="D31" s="4"/>
      <c r="E31" s="4"/>
      <c r="F31" s="31">
        <f>F32</f>
        <v>3242.1081399999998</v>
      </c>
      <c r="G31" s="31">
        <f t="shared" ref="G31:H31" si="4">G32</f>
        <v>0</v>
      </c>
      <c r="H31" s="31">
        <f t="shared" si="4"/>
        <v>0</v>
      </c>
    </row>
    <row r="32" spans="1:8" ht="29.25" customHeight="1">
      <c r="A32" s="14" t="s">
        <v>31</v>
      </c>
      <c r="B32" s="6" t="s">
        <v>139</v>
      </c>
      <c r="C32" s="11" t="s">
        <v>42</v>
      </c>
      <c r="D32" s="4" t="s">
        <v>17</v>
      </c>
      <c r="E32" s="4" t="s">
        <v>19</v>
      </c>
      <c r="F32" s="31">
        <v>3242.1081399999998</v>
      </c>
      <c r="G32" s="20">
        <v>0</v>
      </c>
      <c r="H32" s="20">
        <v>0</v>
      </c>
    </row>
    <row r="33" spans="1:8" ht="42.75" customHeight="1">
      <c r="A33" s="2" t="s">
        <v>20</v>
      </c>
      <c r="B33" s="4" t="s">
        <v>70</v>
      </c>
      <c r="C33" s="12"/>
      <c r="D33" s="12"/>
      <c r="E33" s="12"/>
      <c r="F33" s="16">
        <f>F34+F36+F40+F44+F46+F48+F38+F42+F50+F52+F54</f>
        <v>8543.7351400000007</v>
      </c>
      <c r="G33" s="16">
        <f>G34+G36+G40+G44+G38+G42+G50</f>
        <v>1276.9420000000002</v>
      </c>
      <c r="H33" s="16">
        <f>H34+H36+H40+H44+H38+H42+H50</f>
        <v>1408.7670000000001</v>
      </c>
    </row>
    <row r="34" spans="1:8" ht="0.75" hidden="1" customHeight="1">
      <c r="A34" s="14" t="s">
        <v>21</v>
      </c>
      <c r="B34" s="4" t="s">
        <v>71</v>
      </c>
      <c r="C34" s="12"/>
      <c r="D34" s="12"/>
      <c r="E34" s="12"/>
      <c r="F34" s="25">
        <f>F35</f>
        <v>0</v>
      </c>
      <c r="G34" s="25">
        <f t="shared" ref="G34:H34" si="5">G35</f>
        <v>0</v>
      </c>
      <c r="H34" s="25">
        <f t="shared" si="5"/>
        <v>0</v>
      </c>
    </row>
    <row r="35" spans="1:8" ht="43.5" hidden="1" customHeight="1">
      <c r="A35" s="14" t="s">
        <v>15</v>
      </c>
      <c r="B35" s="4" t="s">
        <v>71</v>
      </c>
      <c r="C35" s="6" t="s">
        <v>16</v>
      </c>
      <c r="D35" s="6" t="s">
        <v>18</v>
      </c>
      <c r="E35" s="6" t="s">
        <v>22</v>
      </c>
      <c r="F35" s="25">
        <v>0</v>
      </c>
      <c r="G35" s="25">
        <v>0</v>
      </c>
      <c r="H35" s="25">
        <v>0</v>
      </c>
    </row>
    <row r="36" spans="1:8" ht="43.5" customHeight="1">
      <c r="A36" s="17" t="s">
        <v>23</v>
      </c>
      <c r="B36" s="4" t="s">
        <v>72</v>
      </c>
      <c r="C36" s="12"/>
      <c r="D36" s="12"/>
      <c r="E36" s="12"/>
      <c r="F36" s="16">
        <f>F37</f>
        <v>405.11142000000001</v>
      </c>
      <c r="G36" s="20">
        <f>G37</f>
        <v>233.02</v>
      </c>
      <c r="H36" s="20">
        <f>H37</f>
        <v>239.52500000000001</v>
      </c>
    </row>
    <row r="37" spans="1:8" ht="55.5" customHeight="1">
      <c r="A37" s="14" t="s">
        <v>15</v>
      </c>
      <c r="B37" s="4" t="s">
        <v>72</v>
      </c>
      <c r="C37" s="12">
        <v>200</v>
      </c>
      <c r="D37" s="19" t="s">
        <v>24</v>
      </c>
      <c r="E37" s="19" t="s">
        <v>25</v>
      </c>
      <c r="F37" s="16">
        <v>405.11142000000001</v>
      </c>
      <c r="G37" s="16">
        <v>233.02</v>
      </c>
      <c r="H37" s="16">
        <v>239.52500000000001</v>
      </c>
    </row>
    <row r="38" spans="1:8" ht="55.5" customHeight="1">
      <c r="A38" s="17" t="s">
        <v>28</v>
      </c>
      <c r="B38" s="4" t="s">
        <v>75</v>
      </c>
      <c r="C38" s="12"/>
      <c r="D38" s="19"/>
      <c r="E38" s="19"/>
      <c r="F38" s="16">
        <f>F39</f>
        <v>8.2690000000000001</v>
      </c>
      <c r="G38" s="20">
        <f>G39</f>
        <v>4.66</v>
      </c>
      <c r="H38" s="20">
        <f>H39</f>
        <v>4.7880000000000003</v>
      </c>
    </row>
    <row r="39" spans="1:8" ht="55.5" customHeight="1">
      <c r="A39" s="14" t="s">
        <v>15</v>
      </c>
      <c r="B39" s="4" t="s">
        <v>75</v>
      </c>
      <c r="C39" s="12">
        <v>200</v>
      </c>
      <c r="D39" s="19" t="s">
        <v>24</v>
      </c>
      <c r="E39" s="19" t="s">
        <v>25</v>
      </c>
      <c r="F39" s="16">
        <v>8.2690000000000001</v>
      </c>
      <c r="G39" s="20">
        <v>4.66</v>
      </c>
      <c r="H39" s="20">
        <v>4.7880000000000003</v>
      </c>
    </row>
    <row r="40" spans="1:8" ht="49.5" customHeight="1">
      <c r="A40" s="17" t="s">
        <v>26</v>
      </c>
      <c r="B40" s="4" t="s">
        <v>73</v>
      </c>
      <c r="C40" s="12"/>
      <c r="D40" s="12"/>
      <c r="E40" s="12"/>
      <c r="F40" s="16">
        <f>F41</f>
        <v>506.46</v>
      </c>
      <c r="G40" s="20">
        <f>G41</f>
        <v>544.52200000000005</v>
      </c>
      <c r="H40" s="20">
        <f>H41</f>
        <v>558.84199999999998</v>
      </c>
    </row>
    <row r="41" spans="1:8" ht="48.75" customHeight="1">
      <c r="A41" s="14" t="s">
        <v>15</v>
      </c>
      <c r="B41" s="4" t="s">
        <v>73</v>
      </c>
      <c r="C41" s="12">
        <v>200</v>
      </c>
      <c r="D41" s="19" t="s">
        <v>24</v>
      </c>
      <c r="E41" s="19" t="s">
        <v>25</v>
      </c>
      <c r="F41" s="16">
        <v>506.46</v>
      </c>
      <c r="G41" s="20">
        <v>544.52200000000005</v>
      </c>
      <c r="H41" s="20">
        <v>558.84199999999998</v>
      </c>
    </row>
    <row r="42" spans="1:8" ht="54" customHeight="1">
      <c r="A42" s="17" t="s">
        <v>29</v>
      </c>
      <c r="B42" s="4" t="s">
        <v>76</v>
      </c>
      <c r="C42" s="12"/>
      <c r="D42" s="19"/>
      <c r="E42" s="19"/>
      <c r="F42" s="16">
        <f>F43</f>
        <v>26.776</v>
      </c>
      <c r="G42" s="16">
        <f>G43</f>
        <v>27.227</v>
      </c>
      <c r="H42" s="16">
        <f>H43</f>
        <v>26.408999999999999</v>
      </c>
    </row>
    <row r="43" spans="1:8" ht="50.25" customHeight="1">
      <c r="A43" s="14" t="s">
        <v>15</v>
      </c>
      <c r="B43" s="4" t="s">
        <v>76</v>
      </c>
      <c r="C43" s="12">
        <v>200</v>
      </c>
      <c r="D43" s="19" t="s">
        <v>24</v>
      </c>
      <c r="E43" s="19" t="s">
        <v>25</v>
      </c>
      <c r="F43" s="16">
        <v>26.776</v>
      </c>
      <c r="G43" s="16">
        <v>27.227</v>
      </c>
      <c r="H43" s="16">
        <v>26.408999999999999</v>
      </c>
    </row>
    <row r="44" spans="1:8" ht="47.25" customHeight="1">
      <c r="A44" s="17" t="s">
        <v>27</v>
      </c>
      <c r="B44" s="4" t="s">
        <v>74</v>
      </c>
      <c r="C44" s="12"/>
      <c r="D44" s="12"/>
      <c r="E44" s="12"/>
      <c r="F44" s="16">
        <f>F45</f>
        <v>523.54837999999995</v>
      </c>
      <c r="G44" s="20">
        <f>G45</f>
        <v>467.51299999999998</v>
      </c>
      <c r="H44" s="20">
        <f>H45</f>
        <v>579.20299999999997</v>
      </c>
    </row>
    <row r="45" spans="1:8" ht="48" customHeight="1">
      <c r="A45" s="14" t="s">
        <v>15</v>
      </c>
      <c r="B45" s="4" t="s">
        <v>74</v>
      </c>
      <c r="C45" s="12">
        <v>200</v>
      </c>
      <c r="D45" s="19" t="s">
        <v>24</v>
      </c>
      <c r="E45" s="19" t="s">
        <v>25</v>
      </c>
      <c r="F45" s="16">
        <v>523.54837999999995</v>
      </c>
      <c r="G45" s="20">
        <v>467.51299999999998</v>
      </c>
      <c r="H45" s="20">
        <v>579.20299999999997</v>
      </c>
    </row>
    <row r="46" spans="1:8" ht="62.25" customHeight="1">
      <c r="A46" s="32" t="s">
        <v>110</v>
      </c>
      <c r="B46" s="4" t="s">
        <v>108</v>
      </c>
      <c r="C46" s="12"/>
      <c r="D46" s="19"/>
      <c r="E46" s="19"/>
      <c r="F46" s="16">
        <f>F47</f>
        <v>1006</v>
      </c>
      <c r="G46" s="16">
        <f t="shared" ref="G46:H46" si="6">G47</f>
        <v>0</v>
      </c>
      <c r="H46" s="16">
        <f t="shared" si="6"/>
        <v>0</v>
      </c>
    </row>
    <row r="47" spans="1:8" ht="48" customHeight="1">
      <c r="A47" s="14" t="s">
        <v>15</v>
      </c>
      <c r="B47" s="4" t="s">
        <v>108</v>
      </c>
      <c r="C47" s="12">
        <v>200</v>
      </c>
      <c r="D47" s="19" t="s">
        <v>24</v>
      </c>
      <c r="E47" s="19" t="s">
        <v>25</v>
      </c>
      <c r="F47" s="16">
        <v>1006</v>
      </c>
      <c r="G47" s="20">
        <v>0</v>
      </c>
      <c r="H47" s="20">
        <v>0</v>
      </c>
    </row>
    <row r="48" spans="1:8" ht="42" customHeight="1">
      <c r="A48" s="33" t="s">
        <v>111</v>
      </c>
      <c r="B48" s="4" t="s">
        <v>109</v>
      </c>
      <c r="C48" s="12"/>
      <c r="D48" s="19"/>
      <c r="E48" s="19"/>
      <c r="F48" s="16">
        <f>F49</f>
        <v>911.60641999999996</v>
      </c>
      <c r="G48" s="16">
        <f t="shared" ref="G48:H48" si="7">G49</f>
        <v>0</v>
      </c>
      <c r="H48" s="16">
        <f t="shared" si="7"/>
        <v>0</v>
      </c>
    </row>
    <row r="49" spans="1:8" ht="48" customHeight="1">
      <c r="A49" s="14" t="s">
        <v>15</v>
      </c>
      <c r="B49" s="4" t="s">
        <v>109</v>
      </c>
      <c r="C49" s="12">
        <v>200</v>
      </c>
      <c r="D49" s="19" t="s">
        <v>24</v>
      </c>
      <c r="E49" s="19" t="s">
        <v>25</v>
      </c>
      <c r="F49" s="16">
        <v>911.60641999999996</v>
      </c>
      <c r="G49" s="20">
        <v>0</v>
      </c>
      <c r="H49" s="20">
        <v>0</v>
      </c>
    </row>
    <row r="50" spans="1:8" ht="45.75" customHeight="1">
      <c r="A50" s="17" t="s">
        <v>30</v>
      </c>
      <c r="B50" s="4" t="s">
        <v>96</v>
      </c>
      <c r="C50" s="12"/>
      <c r="D50" s="19"/>
      <c r="E50" s="19"/>
      <c r="F50" s="16">
        <f>F51</f>
        <v>969.19299999999998</v>
      </c>
      <c r="G50" s="16">
        <f t="shared" ref="G50:H50" si="8">G51</f>
        <v>0</v>
      </c>
      <c r="H50" s="16">
        <f t="shared" si="8"/>
        <v>0</v>
      </c>
    </row>
    <row r="51" spans="1:8" ht="44.25" customHeight="1">
      <c r="A51" s="14" t="s">
        <v>15</v>
      </c>
      <c r="B51" s="4" t="s">
        <v>96</v>
      </c>
      <c r="C51" s="12">
        <v>200</v>
      </c>
      <c r="D51" s="19" t="s">
        <v>24</v>
      </c>
      <c r="E51" s="19" t="s">
        <v>25</v>
      </c>
      <c r="F51" s="16">
        <v>969.19299999999998</v>
      </c>
      <c r="G51" s="20">
        <v>0</v>
      </c>
      <c r="H51" s="20">
        <v>0</v>
      </c>
    </row>
    <row r="52" spans="1:8" ht="63.75" customHeight="1">
      <c r="A52" s="14" t="s">
        <v>132</v>
      </c>
      <c r="B52" s="38" t="s">
        <v>134</v>
      </c>
      <c r="C52" s="12"/>
      <c r="D52" s="19"/>
      <c r="E52" s="19"/>
      <c r="F52" s="16">
        <f>F53</f>
        <v>2040.5840000000001</v>
      </c>
      <c r="G52" s="16">
        <f t="shared" ref="G52:H52" si="9">G53</f>
        <v>0</v>
      </c>
      <c r="H52" s="16">
        <f t="shared" si="9"/>
        <v>0</v>
      </c>
    </row>
    <row r="53" spans="1:8" ht="44.25" customHeight="1">
      <c r="A53" s="14" t="s">
        <v>15</v>
      </c>
      <c r="B53" s="38" t="s">
        <v>134</v>
      </c>
      <c r="C53" s="12">
        <v>200</v>
      </c>
      <c r="D53" s="19" t="s">
        <v>24</v>
      </c>
      <c r="E53" s="19" t="s">
        <v>25</v>
      </c>
      <c r="F53" s="16">
        <v>2040.5840000000001</v>
      </c>
      <c r="G53" s="20">
        <v>0</v>
      </c>
      <c r="H53" s="20">
        <v>0</v>
      </c>
    </row>
    <row r="54" spans="1:8" ht="62.25" customHeight="1">
      <c r="A54" s="14" t="s">
        <v>133</v>
      </c>
      <c r="B54" s="38" t="s">
        <v>135</v>
      </c>
      <c r="C54" s="12"/>
      <c r="D54" s="19"/>
      <c r="E54" s="19"/>
      <c r="F54" s="16">
        <f>F55</f>
        <v>2146.1869200000001</v>
      </c>
      <c r="G54" s="16">
        <f t="shared" ref="G54:H54" si="10">G55</f>
        <v>0</v>
      </c>
      <c r="H54" s="16">
        <f t="shared" si="10"/>
        <v>0</v>
      </c>
    </row>
    <row r="55" spans="1:8" ht="44.25" customHeight="1">
      <c r="A55" s="14" t="s">
        <v>15</v>
      </c>
      <c r="B55" s="38" t="s">
        <v>135</v>
      </c>
      <c r="C55" s="12">
        <v>200</v>
      </c>
      <c r="D55" s="19" t="s">
        <v>24</v>
      </c>
      <c r="E55" s="19" t="s">
        <v>25</v>
      </c>
      <c r="F55" s="16">
        <v>2146.1869200000001</v>
      </c>
      <c r="G55" s="20">
        <v>0</v>
      </c>
      <c r="H55" s="20">
        <v>0</v>
      </c>
    </row>
    <row r="56" spans="1:8" ht="46.5" customHeight="1">
      <c r="A56" s="3" t="s">
        <v>34</v>
      </c>
      <c r="B56" s="4" t="s">
        <v>77</v>
      </c>
      <c r="C56" s="12"/>
      <c r="D56" s="12"/>
      <c r="E56" s="12"/>
      <c r="F56" s="16">
        <f>F57+F60+F62+F64+F66</f>
        <v>3623.6599000000001</v>
      </c>
      <c r="G56" s="16">
        <f>G57+G60+G62+G64+G66</f>
        <v>1066.7</v>
      </c>
      <c r="H56" s="16">
        <f>H57+H60+H62+H64+H66</f>
        <v>1149.7</v>
      </c>
    </row>
    <row r="57" spans="1:8" ht="24.75" customHeight="1">
      <c r="A57" s="3" t="s">
        <v>65</v>
      </c>
      <c r="B57" s="4" t="s">
        <v>78</v>
      </c>
      <c r="C57" s="12"/>
      <c r="D57" s="12"/>
      <c r="E57" s="12"/>
      <c r="F57" s="16">
        <f>F58+F59</f>
        <v>2428.0898999999999</v>
      </c>
      <c r="G57" s="16">
        <f>G58+G59</f>
        <v>1066.7</v>
      </c>
      <c r="H57" s="16">
        <f>H58+H59</f>
        <v>1149.7</v>
      </c>
    </row>
    <row r="58" spans="1:8" ht="42" customHeight="1">
      <c r="A58" s="14" t="s">
        <v>15</v>
      </c>
      <c r="B58" s="4" t="s">
        <v>78</v>
      </c>
      <c r="C58" s="5" t="s">
        <v>16</v>
      </c>
      <c r="D58" s="6" t="s">
        <v>17</v>
      </c>
      <c r="E58" s="6" t="s">
        <v>18</v>
      </c>
      <c r="F58" s="16">
        <v>2338.1072300000001</v>
      </c>
      <c r="G58" s="20">
        <v>1066.7</v>
      </c>
      <c r="H58" s="20">
        <v>1149.7</v>
      </c>
    </row>
    <row r="59" spans="1:8" ht="25.5" customHeight="1">
      <c r="A59" s="14" t="s">
        <v>31</v>
      </c>
      <c r="B59" s="4" t="s">
        <v>78</v>
      </c>
      <c r="C59" s="5" t="s">
        <v>42</v>
      </c>
      <c r="D59" s="6" t="s">
        <v>17</v>
      </c>
      <c r="E59" s="6" t="s">
        <v>18</v>
      </c>
      <c r="F59" s="16">
        <v>89.982669999999999</v>
      </c>
      <c r="G59" s="20">
        <v>0</v>
      </c>
      <c r="H59" s="20">
        <v>0</v>
      </c>
    </row>
    <row r="60" spans="1:8" ht="32.25" customHeight="1">
      <c r="A60" s="14" t="s">
        <v>35</v>
      </c>
      <c r="B60" s="4" t="s">
        <v>79</v>
      </c>
      <c r="C60" s="6"/>
      <c r="D60" s="6"/>
      <c r="E60" s="6"/>
      <c r="F60" s="16">
        <f>F61</f>
        <v>0</v>
      </c>
      <c r="G60" s="20">
        <f>G61</f>
        <v>0</v>
      </c>
      <c r="H60" s="20">
        <f>H61</f>
        <v>0</v>
      </c>
    </row>
    <row r="61" spans="1:8" ht="37.5" customHeight="1">
      <c r="A61" s="14" t="s">
        <v>15</v>
      </c>
      <c r="B61" s="4" t="s">
        <v>79</v>
      </c>
      <c r="C61" s="5" t="s">
        <v>16</v>
      </c>
      <c r="D61" s="6" t="s">
        <v>17</v>
      </c>
      <c r="E61" s="6" t="s">
        <v>18</v>
      </c>
      <c r="F61" s="16">
        <v>0</v>
      </c>
      <c r="G61" s="20">
        <v>0</v>
      </c>
      <c r="H61" s="20">
        <v>0</v>
      </c>
    </row>
    <row r="62" spans="1:8" ht="24" customHeight="1">
      <c r="A62" s="3" t="s">
        <v>36</v>
      </c>
      <c r="B62" s="4" t="s">
        <v>80</v>
      </c>
      <c r="C62" s="6"/>
      <c r="D62" s="6"/>
      <c r="E62" s="6"/>
      <c r="F62" s="16">
        <f>F63</f>
        <v>130.5</v>
      </c>
      <c r="G62" s="20">
        <f>G63</f>
        <v>0</v>
      </c>
      <c r="H62" s="20">
        <f>H63</f>
        <v>0</v>
      </c>
    </row>
    <row r="63" spans="1:8" ht="52.5" customHeight="1">
      <c r="A63" s="14" t="s">
        <v>15</v>
      </c>
      <c r="B63" s="4" t="s">
        <v>80</v>
      </c>
      <c r="C63" s="5" t="s">
        <v>16</v>
      </c>
      <c r="D63" s="6" t="s">
        <v>17</v>
      </c>
      <c r="E63" s="6" t="s">
        <v>18</v>
      </c>
      <c r="F63" s="16">
        <v>130.5</v>
      </c>
      <c r="G63" s="20">
        <v>0</v>
      </c>
      <c r="H63" s="20">
        <v>0</v>
      </c>
    </row>
    <row r="64" spans="1:8" ht="33.75" customHeight="1">
      <c r="A64" s="14" t="s">
        <v>60</v>
      </c>
      <c r="B64" s="4" t="s">
        <v>81</v>
      </c>
      <c r="C64" s="5"/>
      <c r="D64" s="6"/>
      <c r="E64" s="6"/>
      <c r="F64" s="16">
        <f>F65</f>
        <v>73</v>
      </c>
      <c r="G64" s="16">
        <f>G65</f>
        <v>0</v>
      </c>
      <c r="H64" s="16">
        <f>H65</f>
        <v>0</v>
      </c>
    </row>
    <row r="65" spans="1:8" ht="36.75" customHeight="1">
      <c r="A65" s="14" t="s">
        <v>15</v>
      </c>
      <c r="B65" s="4" t="s">
        <v>81</v>
      </c>
      <c r="C65" s="5" t="s">
        <v>16</v>
      </c>
      <c r="D65" s="6" t="s">
        <v>17</v>
      </c>
      <c r="E65" s="6" t="s">
        <v>18</v>
      </c>
      <c r="F65" s="16">
        <v>73</v>
      </c>
      <c r="G65" s="20">
        <v>0</v>
      </c>
      <c r="H65" s="20">
        <v>0</v>
      </c>
    </row>
    <row r="66" spans="1:8" ht="29.25" customHeight="1">
      <c r="A66" s="3" t="s">
        <v>37</v>
      </c>
      <c r="B66" s="4" t="s">
        <v>82</v>
      </c>
      <c r="C66" s="6"/>
      <c r="D66" s="6"/>
      <c r="E66" s="6"/>
      <c r="F66" s="16">
        <f>F67+F68</f>
        <v>992.07</v>
      </c>
      <c r="G66" s="16">
        <f>G67</f>
        <v>0</v>
      </c>
      <c r="H66" s="16">
        <f>H67</f>
        <v>0</v>
      </c>
    </row>
    <row r="67" spans="1:8" ht="40.5" customHeight="1">
      <c r="A67" s="14" t="s">
        <v>15</v>
      </c>
      <c r="B67" s="4" t="s">
        <v>82</v>
      </c>
      <c r="C67" s="5" t="s">
        <v>16</v>
      </c>
      <c r="D67" s="6" t="s">
        <v>17</v>
      </c>
      <c r="E67" s="6" t="s">
        <v>18</v>
      </c>
      <c r="F67" s="16">
        <v>840.99</v>
      </c>
      <c r="G67" s="20">
        <v>0</v>
      </c>
      <c r="H67" s="20">
        <v>0</v>
      </c>
    </row>
    <row r="68" spans="1:8" ht="32.25" customHeight="1">
      <c r="A68" s="14" t="s">
        <v>31</v>
      </c>
      <c r="B68" s="4" t="s">
        <v>82</v>
      </c>
      <c r="C68" s="5" t="s">
        <v>42</v>
      </c>
      <c r="D68" s="6" t="s">
        <v>17</v>
      </c>
      <c r="E68" s="6" t="s">
        <v>18</v>
      </c>
      <c r="F68" s="16">
        <v>151.08000000000001</v>
      </c>
      <c r="G68" s="20">
        <v>0</v>
      </c>
      <c r="H68" s="20">
        <v>0</v>
      </c>
    </row>
    <row r="69" spans="1:8" ht="41.25" customHeight="1">
      <c r="A69" s="3" t="s">
        <v>38</v>
      </c>
      <c r="B69" s="4" t="s">
        <v>83</v>
      </c>
      <c r="C69" s="5"/>
      <c r="D69" s="6"/>
      <c r="E69" s="6"/>
      <c r="F69" s="16">
        <f>F70+F76+F78+F80+F84+F87+F90+F92+F82+F94+F96+F74+F99</f>
        <v>7816.5703300000014</v>
      </c>
      <c r="G69" s="16">
        <f>G70+G76+G78+G80+G84+G87+G82+G94+G96+G74</f>
        <v>5440.6999999999989</v>
      </c>
      <c r="H69" s="16">
        <f>H70+H76+H78+H80+H84+H87+H82+H94+H96+H74</f>
        <v>5472.7999999999993</v>
      </c>
    </row>
    <row r="70" spans="1:8" ht="24" customHeight="1">
      <c r="A70" s="15" t="s">
        <v>39</v>
      </c>
      <c r="B70" s="4" t="s">
        <v>84</v>
      </c>
      <c r="C70" s="6"/>
      <c r="D70" s="6"/>
      <c r="E70" s="6"/>
      <c r="F70" s="16">
        <f>F71+F72+F73</f>
        <v>4318.0051200000007</v>
      </c>
      <c r="G70" s="16">
        <f t="shared" ref="G70:H70" si="11">G71+G72+G73</f>
        <v>4100.8999999999996</v>
      </c>
      <c r="H70" s="16">
        <f t="shared" si="11"/>
        <v>4100.8999999999996</v>
      </c>
    </row>
    <row r="71" spans="1:8" ht="79.5" customHeight="1">
      <c r="A71" s="21" t="s">
        <v>40</v>
      </c>
      <c r="B71" s="4" t="s">
        <v>84</v>
      </c>
      <c r="C71" s="22" t="s">
        <v>41</v>
      </c>
      <c r="D71" s="6" t="s">
        <v>32</v>
      </c>
      <c r="E71" s="6" t="s">
        <v>24</v>
      </c>
      <c r="F71" s="16">
        <v>2609.7363</v>
      </c>
      <c r="G71" s="20">
        <v>2960.8</v>
      </c>
      <c r="H71" s="20">
        <v>2960.8</v>
      </c>
    </row>
    <row r="72" spans="1:8" ht="49.5" customHeight="1">
      <c r="A72" s="21" t="s">
        <v>15</v>
      </c>
      <c r="B72" s="4" t="s">
        <v>84</v>
      </c>
      <c r="C72" s="5" t="s">
        <v>16</v>
      </c>
      <c r="D72" s="6" t="s">
        <v>32</v>
      </c>
      <c r="E72" s="6" t="s">
        <v>24</v>
      </c>
      <c r="F72" s="16">
        <v>1666.0938200000001</v>
      </c>
      <c r="G72" s="20">
        <v>1075.0999999999999</v>
      </c>
      <c r="H72" s="20">
        <v>1075.0999999999999</v>
      </c>
    </row>
    <row r="73" spans="1:8" ht="42" customHeight="1">
      <c r="A73" s="23" t="s">
        <v>31</v>
      </c>
      <c r="B73" s="4" t="s">
        <v>84</v>
      </c>
      <c r="C73" s="5" t="s">
        <v>42</v>
      </c>
      <c r="D73" s="6" t="s">
        <v>32</v>
      </c>
      <c r="E73" s="6" t="s">
        <v>24</v>
      </c>
      <c r="F73" s="16">
        <v>42.174999999999997</v>
      </c>
      <c r="G73" s="16">
        <v>65</v>
      </c>
      <c r="H73" s="16">
        <v>65</v>
      </c>
    </row>
    <row r="74" spans="1:8" ht="32.25" customHeight="1">
      <c r="A74" s="32" t="s">
        <v>122</v>
      </c>
      <c r="B74" s="4" t="s">
        <v>121</v>
      </c>
      <c r="C74" s="5"/>
      <c r="D74" s="6"/>
      <c r="E74" s="6"/>
      <c r="F74" s="16">
        <f>F75</f>
        <v>370.34676999999999</v>
      </c>
      <c r="G74" s="16">
        <f t="shared" ref="G74:H74" si="12">G75</f>
        <v>0</v>
      </c>
      <c r="H74" s="16">
        <f t="shared" si="12"/>
        <v>0</v>
      </c>
    </row>
    <row r="75" spans="1:8" ht="42" customHeight="1">
      <c r="A75" s="21" t="s">
        <v>15</v>
      </c>
      <c r="B75" s="4" t="s">
        <v>121</v>
      </c>
      <c r="C75" s="5" t="s">
        <v>16</v>
      </c>
      <c r="D75" s="6" t="s">
        <v>32</v>
      </c>
      <c r="E75" s="6" t="s">
        <v>24</v>
      </c>
      <c r="F75" s="16">
        <v>370.34676999999999</v>
      </c>
      <c r="G75" s="16">
        <v>0</v>
      </c>
      <c r="H75" s="16">
        <v>0</v>
      </c>
    </row>
    <row r="76" spans="1:8" ht="49.5" customHeight="1">
      <c r="A76" s="14" t="s">
        <v>43</v>
      </c>
      <c r="B76" s="4" t="s">
        <v>85</v>
      </c>
      <c r="C76" s="24"/>
      <c r="D76" s="6"/>
      <c r="E76" s="6"/>
      <c r="F76" s="16">
        <f>F77</f>
        <v>1352.3132000000001</v>
      </c>
      <c r="G76" s="16">
        <f t="shared" ref="G76:H76" si="13">G77</f>
        <v>976.4</v>
      </c>
      <c r="H76" s="16">
        <f t="shared" si="13"/>
        <v>976.4</v>
      </c>
    </row>
    <row r="77" spans="1:8" ht="88.5" customHeight="1">
      <c r="A77" s="21" t="s">
        <v>40</v>
      </c>
      <c r="B77" s="4" t="s">
        <v>85</v>
      </c>
      <c r="C77" s="22" t="s">
        <v>41</v>
      </c>
      <c r="D77" s="6" t="s">
        <v>32</v>
      </c>
      <c r="E77" s="6" t="s">
        <v>24</v>
      </c>
      <c r="F77" s="16">
        <v>1352.3132000000001</v>
      </c>
      <c r="G77" s="20">
        <v>976.4</v>
      </c>
      <c r="H77" s="20">
        <v>976.4</v>
      </c>
    </row>
    <row r="78" spans="1:8" ht="26.25" customHeight="1">
      <c r="A78" s="3" t="s">
        <v>44</v>
      </c>
      <c r="B78" s="4" t="s">
        <v>86</v>
      </c>
      <c r="C78" s="6"/>
      <c r="D78" s="6"/>
      <c r="E78" s="6"/>
      <c r="F78" s="16">
        <f t="shared" ref="F78:H78" si="14">F79</f>
        <v>0</v>
      </c>
      <c r="G78" s="20">
        <f t="shared" si="14"/>
        <v>10</v>
      </c>
      <c r="H78" s="20">
        <f t="shared" si="14"/>
        <v>10</v>
      </c>
    </row>
    <row r="79" spans="1:8" ht="24.75" customHeight="1">
      <c r="A79" s="23" t="s">
        <v>31</v>
      </c>
      <c r="B79" s="4" t="s">
        <v>86</v>
      </c>
      <c r="C79" s="5" t="s">
        <v>42</v>
      </c>
      <c r="D79" s="6" t="s">
        <v>32</v>
      </c>
      <c r="E79" s="6" t="s">
        <v>33</v>
      </c>
      <c r="F79" s="16">
        <v>0</v>
      </c>
      <c r="G79" s="20">
        <v>10</v>
      </c>
      <c r="H79" s="20">
        <v>10</v>
      </c>
    </row>
    <row r="80" spans="1:8" ht="42.75" customHeight="1">
      <c r="A80" s="37" t="s">
        <v>124</v>
      </c>
      <c r="B80" s="4" t="s">
        <v>123</v>
      </c>
      <c r="C80" s="5"/>
      <c r="D80" s="6"/>
      <c r="E80" s="6"/>
      <c r="F80" s="16">
        <f>F81</f>
        <v>33.5</v>
      </c>
      <c r="G80" s="16">
        <f t="shared" ref="G80:H80" si="15">G81</f>
        <v>0</v>
      </c>
      <c r="H80" s="16">
        <f t="shared" si="15"/>
        <v>0</v>
      </c>
    </row>
    <row r="81" spans="1:8" ht="40.5" customHeight="1">
      <c r="A81" s="14" t="s">
        <v>15</v>
      </c>
      <c r="B81" s="4" t="s">
        <v>123</v>
      </c>
      <c r="C81" s="5" t="s">
        <v>16</v>
      </c>
      <c r="D81" s="6" t="s">
        <v>32</v>
      </c>
      <c r="E81" s="6" t="s">
        <v>46</v>
      </c>
      <c r="F81" s="16">
        <v>33.5</v>
      </c>
      <c r="G81" s="20">
        <v>0</v>
      </c>
      <c r="H81" s="20">
        <v>0</v>
      </c>
    </row>
    <row r="82" spans="1:8" ht="34.5" customHeight="1">
      <c r="A82" s="7" t="s">
        <v>61</v>
      </c>
      <c r="B82" s="4" t="s">
        <v>87</v>
      </c>
      <c r="C82" s="5"/>
      <c r="D82" s="6"/>
      <c r="E82" s="6"/>
      <c r="F82" s="16">
        <f>F83</f>
        <v>129</v>
      </c>
      <c r="G82" s="16">
        <f>G83</f>
        <v>0</v>
      </c>
      <c r="H82" s="16">
        <f>H83</f>
        <v>0</v>
      </c>
    </row>
    <row r="83" spans="1:8" ht="42.75" customHeight="1">
      <c r="A83" s="14" t="s">
        <v>15</v>
      </c>
      <c r="B83" s="4" t="s">
        <v>87</v>
      </c>
      <c r="C83" s="5" t="s">
        <v>16</v>
      </c>
      <c r="D83" s="6" t="s">
        <v>24</v>
      </c>
      <c r="E83" s="6" t="s">
        <v>62</v>
      </c>
      <c r="F83" s="16">
        <v>129</v>
      </c>
      <c r="G83" s="18">
        <v>0</v>
      </c>
      <c r="H83" s="18">
        <v>0</v>
      </c>
    </row>
    <row r="84" spans="1:8" ht="30" customHeight="1">
      <c r="A84" s="3" t="s">
        <v>45</v>
      </c>
      <c r="B84" s="4" t="s">
        <v>88</v>
      </c>
      <c r="C84" s="5"/>
      <c r="D84" s="6"/>
      <c r="E84" s="6"/>
      <c r="F84" s="16">
        <f>F85+F86</f>
        <v>200.70352000000003</v>
      </c>
      <c r="G84" s="16">
        <f t="shared" ref="G84:H84" si="16">G85+G86</f>
        <v>0</v>
      </c>
      <c r="H84" s="16">
        <f t="shared" si="16"/>
        <v>0</v>
      </c>
    </row>
    <row r="85" spans="1:8" ht="43.5" customHeight="1">
      <c r="A85" s="14" t="s">
        <v>15</v>
      </c>
      <c r="B85" s="4" t="s">
        <v>88</v>
      </c>
      <c r="C85" s="5" t="s">
        <v>16</v>
      </c>
      <c r="D85" s="6" t="s">
        <v>17</v>
      </c>
      <c r="E85" s="6" t="s">
        <v>32</v>
      </c>
      <c r="F85" s="16">
        <v>161.12852000000001</v>
      </c>
      <c r="G85" s="16">
        <v>0</v>
      </c>
      <c r="H85" s="16">
        <v>0</v>
      </c>
    </row>
    <row r="86" spans="1:8" ht="31.5" customHeight="1">
      <c r="A86" s="23" t="s">
        <v>31</v>
      </c>
      <c r="B86" s="4" t="s">
        <v>88</v>
      </c>
      <c r="C86" s="5" t="s">
        <v>42</v>
      </c>
      <c r="D86" s="6" t="s">
        <v>32</v>
      </c>
      <c r="E86" s="6" t="s">
        <v>46</v>
      </c>
      <c r="F86" s="16">
        <v>39.575000000000003</v>
      </c>
      <c r="G86" s="20">
        <v>0</v>
      </c>
      <c r="H86" s="20">
        <v>0</v>
      </c>
    </row>
    <row r="87" spans="1:8" ht="33.75" customHeight="1">
      <c r="A87" s="21" t="s">
        <v>47</v>
      </c>
      <c r="B87" s="4" t="s">
        <v>89</v>
      </c>
      <c r="C87" s="5"/>
      <c r="D87" s="6"/>
      <c r="E87" s="6"/>
      <c r="F87" s="16">
        <f>F88+F89</f>
        <v>1034.7750000000001</v>
      </c>
      <c r="G87" s="16">
        <f>G88+G89</f>
        <v>0</v>
      </c>
      <c r="H87" s="16">
        <f>H88+H89</f>
        <v>0</v>
      </c>
    </row>
    <row r="88" spans="1:8" ht="40.5" customHeight="1">
      <c r="A88" s="14" t="s">
        <v>15</v>
      </c>
      <c r="B88" s="4" t="s">
        <v>89</v>
      </c>
      <c r="C88" s="5" t="s">
        <v>16</v>
      </c>
      <c r="D88" s="6" t="s">
        <v>32</v>
      </c>
      <c r="E88" s="6" t="s">
        <v>46</v>
      </c>
      <c r="F88" s="16">
        <v>1034.2750000000001</v>
      </c>
      <c r="G88" s="20">
        <v>0</v>
      </c>
      <c r="H88" s="20">
        <v>0</v>
      </c>
    </row>
    <row r="89" spans="1:8" ht="28.5" customHeight="1">
      <c r="A89" s="14" t="s">
        <v>31</v>
      </c>
      <c r="B89" s="4" t="s">
        <v>89</v>
      </c>
      <c r="C89" s="5" t="s">
        <v>42</v>
      </c>
      <c r="D89" s="6" t="s">
        <v>32</v>
      </c>
      <c r="E89" s="6" t="s">
        <v>46</v>
      </c>
      <c r="F89" s="16">
        <v>0.5</v>
      </c>
      <c r="G89" s="20">
        <v>0</v>
      </c>
      <c r="H89" s="20">
        <v>0</v>
      </c>
    </row>
    <row r="90" spans="1:8" ht="25.5" customHeight="1">
      <c r="A90" s="14" t="s">
        <v>145</v>
      </c>
      <c r="B90" s="4" t="s">
        <v>142</v>
      </c>
      <c r="C90" s="5"/>
      <c r="D90" s="6"/>
      <c r="E90" s="6"/>
      <c r="F90" s="16">
        <f>F91</f>
        <v>0.92820000000000003</v>
      </c>
      <c r="G90" s="16">
        <f t="shared" ref="G90:H90" si="17">G91</f>
        <v>0</v>
      </c>
      <c r="H90" s="16">
        <f t="shared" si="17"/>
        <v>0</v>
      </c>
    </row>
    <row r="91" spans="1:8" ht="28.5" customHeight="1">
      <c r="A91" s="14" t="s">
        <v>144</v>
      </c>
      <c r="B91" s="4" t="s">
        <v>142</v>
      </c>
      <c r="C91" s="5" t="s">
        <v>143</v>
      </c>
      <c r="D91" s="6" t="s">
        <v>46</v>
      </c>
      <c r="E91" s="6" t="s">
        <v>32</v>
      </c>
      <c r="F91" s="16">
        <v>0.92820000000000003</v>
      </c>
      <c r="G91" s="20">
        <v>0</v>
      </c>
      <c r="H91" s="20">
        <v>0</v>
      </c>
    </row>
    <row r="92" spans="1:8" ht="38.25" customHeight="1">
      <c r="A92" s="14" t="s">
        <v>137</v>
      </c>
      <c r="B92" s="4" t="s">
        <v>136</v>
      </c>
      <c r="C92" s="5"/>
      <c r="D92" s="6"/>
      <c r="E92" s="6"/>
      <c r="F92" s="16">
        <f>F93</f>
        <v>72.308520000000001</v>
      </c>
      <c r="G92" s="16">
        <f t="shared" ref="G92:H92" si="18">G93</f>
        <v>0</v>
      </c>
      <c r="H92" s="16">
        <f t="shared" si="18"/>
        <v>0</v>
      </c>
    </row>
    <row r="93" spans="1:8" ht="37.5" customHeight="1">
      <c r="A93" s="14" t="s">
        <v>15</v>
      </c>
      <c r="B93" s="4" t="s">
        <v>136</v>
      </c>
      <c r="C93" s="5" t="s">
        <v>16</v>
      </c>
      <c r="D93" s="6" t="s">
        <v>32</v>
      </c>
      <c r="E93" s="6" t="s">
        <v>128</v>
      </c>
      <c r="F93" s="16">
        <v>72.308520000000001</v>
      </c>
      <c r="G93" s="20">
        <v>0</v>
      </c>
      <c r="H93" s="20">
        <v>0</v>
      </c>
    </row>
    <row r="94" spans="1:8" ht="23.25" customHeight="1">
      <c r="A94" s="13" t="s">
        <v>129</v>
      </c>
      <c r="B94" s="4" t="s">
        <v>127</v>
      </c>
      <c r="C94" s="5"/>
      <c r="D94" s="6"/>
      <c r="E94" s="6"/>
      <c r="F94" s="16">
        <f>F95</f>
        <v>15</v>
      </c>
      <c r="G94" s="16">
        <f t="shared" ref="G94:H94" si="19">G95</f>
        <v>0</v>
      </c>
      <c r="H94" s="16">
        <f t="shared" si="19"/>
        <v>0</v>
      </c>
    </row>
    <row r="95" spans="1:8" ht="39" customHeight="1">
      <c r="A95" s="14" t="s">
        <v>15</v>
      </c>
      <c r="B95" s="4" t="s">
        <v>127</v>
      </c>
      <c r="C95" s="5" t="s">
        <v>16</v>
      </c>
      <c r="D95" s="6" t="s">
        <v>128</v>
      </c>
      <c r="E95" s="6" t="s">
        <v>17</v>
      </c>
      <c r="F95" s="16">
        <v>15</v>
      </c>
      <c r="G95" s="20">
        <v>0</v>
      </c>
      <c r="H95" s="20">
        <v>0</v>
      </c>
    </row>
    <row r="96" spans="1:8" ht="39" customHeight="1">
      <c r="A96" s="3" t="s">
        <v>113</v>
      </c>
      <c r="B96" s="4" t="s">
        <v>112</v>
      </c>
      <c r="C96" s="5"/>
      <c r="D96" s="6"/>
      <c r="E96" s="6"/>
      <c r="F96" s="16">
        <f>F97+F98</f>
        <v>200.8</v>
      </c>
      <c r="G96" s="16">
        <f t="shared" ref="G96:H96" si="20">G97</f>
        <v>353.4</v>
      </c>
      <c r="H96" s="16">
        <f t="shared" si="20"/>
        <v>385.5</v>
      </c>
    </row>
    <row r="97" spans="1:8" ht="81.75" customHeight="1">
      <c r="A97" s="21" t="s">
        <v>40</v>
      </c>
      <c r="B97" s="4" t="s">
        <v>112</v>
      </c>
      <c r="C97" s="5" t="s">
        <v>41</v>
      </c>
      <c r="D97" s="6" t="s">
        <v>19</v>
      </c>
      <c r="E97" s="6" t="s">
        <v>18</v>
      </c>
      <c r="F97" s="16">
        <v>157.6078</v>
      </c>
      <c r="G97" s="20">
        <v>353.4</v>
      </c>
      <c r="H97" s="20">
        <v>385.5</v>
      </c>
    </row>
    <row r="98" spans="1:8" ht="42.75" customHeight="1">
      <c r="A98" s="14" t="s">
        <v>15</v>
      </c>
      <c r="B98" s="4" t="s">
        <v>112</v>
      </c>
      <c r="C98" s="5" t="s">
        <v>16</v>
      </c>
      <c r="D98" s="6" t="s">
        <v>19</v>
      </c>
      <c r="E98" s="6" t="s">
        <v>18</v>
      </c>
      <c r="F98" s="16">
        <v>43.1922</v>
      </c>
      <c r="G98" s="20">
        <v>0</v>
      </c>
      <c r="H98" s="20">
        <v>0</v>
      </c>
    </row>
    <row r="99" spans="1:8" ht="42" customHeight="1">
      <c r="A99" s="32" t="s">
        <v>148</v>
      </c>
      <c r="B99" s="4" t="s">
        <v>147</v>
      </c>
      <c r="C99" s="5"/>
      <c r="D99" s="6"/>
      <c r="E99" s="6"/>
      <c r="F99" s="16">
        <f>F100</f>
        <v>88.89</v>
      </c>
      <c r="G99" s="16">
        <f t="shared" ref="G99:H99" si="21">G100</f>
        <v>0</v>
      </c>
      <c r="H99" s="16">
        <f t="shared" si="21"/>
        <v>0</v>
      </c>
    </row>
    <row r="100" spans="1:8" ht="80.25" customHeight="1">
      <c r="A100" s="21" t="s">
        <v>40</v>
      </c>
      <c r="B100" s="4" t="s">
        <v>147</v>
      </c>
      <c r="C100" s="5" t="s">
        <v>41</v>
      </c>
      <c r="D100" s="6" t="s">
        <v>32</v>
      </c>
      <c r="E100" s="6" t="s">
        <v>24</v>
      </c>
      <c r="F100" s="16">
        <v>88.89</v>
      </c>
      <c r="G100" s="20">
        <v>0</v>
      </c>
      <c r="H100" s="20">
        <v>0</v>
      </c>
    </row>
    <row r="101" spans="1:8" ht="46.5" customHeight="1">
      <c r="A101" s="3" t="s">
        <v>48</v>
      </c>
      <c r="B101" s="4" t="s">
        <v>90</v>
      </c>
      <c r="C101" s="5"/>
      <c r="D101" s="6"/>
      <c r="E101" s="6"/>
      <c r="F101" s="16">
        <f>F102+F104+F108+F111+F113</f>
        <v>7143.6140000000005</v>
      </c>
      <c r="G101" s="16">
        <f>G104+G108+G111+G113</f>
        <v>48</v>
      </c>
      <c r="H101" s="16">
        <f>H104+H108+H111+H113</f>
        <v>48</v>
      </c>
    </row>
    <row r="102" spans="1:8" ht="27.75" customHeight="1">
      <c r="A102" s="3" t="s">
        <v>44</v>
      </c>
      <c r="B102" s="4" t="s">
        <v>146</v>
      </c>
      <c r="C102" s="5"/>
      <c r="D102" s="6"/>
      <c r="E102" s="6"/>
      <c r="F102" s="16">
        <f>F103</f>
        <v>200</v>
      </c>
      <c r="G102" s="16">
        <f t="shared" ref="G102:H102" si="22">G103</f>
        <v>0</v>
      </c>
      <c r="H102" s="16">
        <f t="shared" si="22"/>
        <v>0</v>
      </c>
    </row>
    <row r="103" spans="1:8" ht="39" customHeight="1">
      <c r="A103" s="14" t="s">
        <v>15</v>
      </c>
      <c r="B103" s="4" t="s">
        <v>146</v>
      </c>
      <c r="C103" s="5" t="s">
        <v>16</v>
      </c>
      <c r="D103" s="6" t="s">
        <v>17</v>
      </c>
      <c r="E103" s="6" t="s">
        <v>19</v>
      </c>
      <c r="F103" s="16">
        <v>200</v>
      </c>
      <c r="G103" s="16">
        <v>0</v>
      </c>
      <c r="H103" s="16">
        <v>0</v>
      </c>
    </row>
    <row r="104" spans="1:8" ht="60" customHeight="1">
      <c r="A104" s="15" t="s">
        <v>49</v>
      </c>
      <c r="B104" s="4" t="s">
        <v>116</v>
      </c>
      <c r="C104" s="5"/>
      <c r="D104" s="6"/>
      <c r="E104" s="6"/>
      <c r="F104" s="16">
        <f>F105</f>
        <v>113</v>
      </c>
      <c r="G104" s="16">
        <f t="shared" ref="G104:H104" si="23">G105</f>
        <v>48</v>
      </c>
      <c r="H104" s="16">
        <f t="shared" si="23"/>
        <v>48</v>
      </c>
    </row>
    <row r="105" spans="1:8" ht="45" customHeight="1">
      <c r="A105" s="14" t="s">
        <v>15</v>
      </c>
      <c r="B105" s="4" t="s">
        <v>116</v>
      </c>
      <c r="C105" s="5" t="s">
        <v>16</v>
      </c>
      <c r="D105" s="6" t="s">
        <v>17</v>
      </c>
      <c r="E105" s="6" t="s">
        <v>32</v>
      </c>
      <c r="F105" s="16">
        <v>113</v>
      </c>
      <c r="G105" s="20">
        <v>48</v>
      </c>
      <c r="H105" s="20">
        <v>48</v>
      </c>
    </row>
    <row r="106" spans="1:8" ht="27.75" hidden="1" customHeight="1">
      <c r="A106" s="14" t="s">
        <v>50</v>
      </c>
      <c r="B106" s="4" t="s">
        <v>51</v>
      </c>
      <c r="C106" s="5"/>
      <c r="D106" s="6"/>
      <c r="E106" s="6"/>
      <c r="F106" s="25">
        <f t="shared" ref="F106:H106" si="24">F107</f>
        <v>0</v>
      </c>
      <c r="G106" s="20">
        <f t="shared" si="24"/>
        <v>0</v>
      </c>
      <c r="H106" s="20">
        <f t="shared" si="24"/>
        <v>0</v>
      </c>
    </row>
    <row r="107" spans="1:8" ht="43.5" hidden="1" customHeight="1">
      <c r="A107" s="15" t="s">
        <v>15</v>
      </c>
      <c r="B107" s="4" t="s">
        <v>51</v>
      </c>
      <c r="C107" s="5" t="s">
        <v>16</v>
      </c>
      <c r="D107" s="6" t="s">
        <v>17</v>
      </c>
      <c r="E107" s="6" t="s">
        <v>19</v>
      </c>
      <c r="F107" s="25">
        <v>0</v>
      </c>
      <c r="G107" s="20">
        <v>0</v>
      </c>
      <c r="H107" s="20">
        <v>0</v>
      </c>
    </row>
    <row r="108" spans="1:8" ht="30.75" customHeight="1">
      <c r="A108" s="15" t="s">
        <v>50</v>
      </c>
      <c r="B108" s="4" t="s">
        <v>91</v>
      </c>
      <c r="C108" s="5"/>
      <c r="D108" s="6"/>
      <c r="E108" s="6"/>
      <c r="F108" s="16">
        <f>F109+F110</f>
        <v>185</v>
      </c>
      <c r="G108" s="16">
        <f>G109</f>
        <v>0</v>
      </c>
      <c r="H108" s="16">
        <f>H109</f>
        <v>0</v>
      </c>
    </row>
    <row r="109" spans="1:8" ht="46.5" customHeight="1">
      <c r="A109" s="15" t="s">
        <v>15</v>
      </c>
      <c r="B109" s="4" t="s">
        <v>91</v>
      </c>
      <c r="C109" s="5" t="s">
        <v>16</v>
      </c>
      <c r="D109" s="6" t="s">
        <v>17</v>
      </c>
      <c r="E109" s="6" t="s">
        <v>32</v>
      </c>
      <c r="F109" s="16">
        <v>75</v>
      </c>
      <c r="G109" s="20">
        <v>0</v>
      </c>
      <c r="H109" s="20">
        <v>0</v>
      </c>
    </row>
    <row r="110" spans="1:8" ht="31.5" customHeight="1">
      <c r="A110" s="23" t="s">
        <v>31</v>
      </c>
      <c r="B110" s="4" t="s">
        <v>91</v>
      </c>
      <c r="C110" s="5" t="s">
        <v>42</v>
      </c>
      <c r="D110" s="6" t="s">
        <v>17</v>
      </c>
      <c r="E110" s="6" t="s">
        <v>19</v>
      </c>
      <c r="F110" s="16">
        <v>110</v>
      </c>
      <c r="G110" s="20">
        <v>0</v>
      </c>
      <c r="H110" s="20">
        <v>0</v>
      </c>
    </row>
    <row r="111" spans="1:8" ht="31.5" customHeight="1">
      <c r="A111" s="32" t="s">
        <v>131</v>
      </c>
      <c r="B111" s="4" t="s">
        <v>130</v>
      </c>
      <c r="C111" s="5"/>
      <c r="D111" s="6"/>
      <c r="E111" s="6"/>
      <c r="F111" s="16">
        <f>F112</f>
        <v>1199.0139999999999</v>
      </c>
      <c r="G111" s="16">
        <f t="shared" ref="G111:H111" si="25">G112</f>
        <v>0</v>
      </c>
      <c r="H111" s="16">
        <f t="shared" si="25"/>
        <v>0</v>
      </c>
    </row>
    <row r="112" spans="1:8" ht="44.25" customHeight="1">
      <c r="A112" s="15" t="s">
        <v>15</v>
      </c>
      <c r="B112" s="4" t="s">
        <v>130</v>
      </c>
      <c r="C112" s="5" t="s">
        <v>16</v>
      </c>
      <c r="D112" s="6" t="s">
        <v>17</v>
      </c>
      <c r="E112" s="6" t="s">
        <v>32</v>
      </c>
      <c r="F112" s="16">
        <v>1199.0139999999999</v>
      </c>
      <c r="G112" s="20">
        <v>0</v>
      </c>
      <c r="H112" s="20">
        <v>0</v>
      </c>
    </row>
    <row r="113" spans="1:8" ht="66" customHeight="1">
      <c r="A113" s="26" t="s">
        <v>126</v>
      </c>
      <c r="B113" s="4" t="s">
        <v>125</v>
      </c>
      <c r="C113" s="5"/>
      <c r="D113" s="6"/>
      <c r="E113" s="6"/>
      <c r="F113" s="16">
        <f>F114</f>
        <v>5446.6</v>
      </c>
      <c r="G113" s="16">
        <f t="shared" ref="G113:H113" si="26">G114</f>
        <v>0</v>
      </c>
      <c r="H113" s="16">
        <f t="shared" si="26"/>
        <v>0</v>
      </c>
    </row>
    <row r="114" spans="1:8" ht="34.5" customHeight="1">
      <c r="A114" s="23" t="s">
        <v>31</v>
      </c>
      <c r="B114" s="4" t="s">
        <v>125</v>
      </c>
      <c r="C114" s="5" t="s">
        <v>42</v>
      </c>
      <c r="D114" s="6" t="s">
        <v>17</v>
      </c>
      <c r="E114" s="6" t="s">
        <v>32</v>
      </c>
      <c r="F114" s="16">
        <v>5446.6</v>
      </c>
      <c r="G114" s="20">
        <v>0</v>
      </c>
      <c r="H114" s="20">
        <v>0</v>
      </c>
    </row>
    <row r="115" spans="1:8" ht="0.75" customHeight="1">
      <c r="A115" s="3" t="s">
        <v>52</v>
      </c>
      <c r="B115" s="4" t="s">
        <v>92</v>
      </c>
      <c r="C115" s="5"/>
      <c r="D115" s="6"/>
      <c r="E115" s="6"/>
      <c r="F115" s="16">
        <f>F116</f>
        <v>0</v>
      </c>
      <c r="G115" s="16">
        <f>G116</f>
        <v>0</v>
      </c>
      <c r="H115" s="16">
        <f>H116</f>
        <v>0</v>
      </c>
    </row>
    <row r="116" spans="1:8" ht="38.25" hidden="1" customHeight="1">
      <c r="A116" s="15" t="s">
        <v>53</v>
      </c>
      <c r="B116" s="4" t="s">
        <v>93</v>
      </c>
      <c r="C116" s="5"/>
      <c r="D116" s="6"/>
      <c r="E116" s="6"/>
      <c r="F116" s="16">
        <v>0</v>
      </c>
      <c r="G116" s="18">
        <v>0</v>
      </c>
      <c r="H116" s="18">
        <v>0</v>
      </c>
    </row>
    <row r="117" spans="1:8" ht="27.75" customHeight="1">
      <c r="A117" s="13" t="s">
        <v>115</v>
      </c>
      <c r="B117" s="4" t="s">
        <v>94</v>
      </c>
      <c r="C117" s="5"/>
      <c r="D117" s="6"/>
      <c r="E117" s="6"/>
      <c r="F117" s="16">
        <f>F119</f>
        <v>469.55027999999999</v>
      </c>
      <c r="G117" s="16">
        <f>G119</f>
        <v>469.6</v>
      </c>
      <c r="H117" s="16">
        <f>H119</f>
        <v>469.6</v>
      </c>
    </row>
    <row r="118" spans="1:8" ht="55.5" customHeight="1">
      <c r="A118" s="27" t="s">
        <v>54</v>
      </c>
      <c r="B118" s="4" t="s">
        <v>95</v>
      </c>
      <c r="C118" s="5"/>
      <c r="D118" s="6"/>
      <c r="E118" s="6"/>
      <c r="F118" s="16">
        <f>F119</f>
        <v>469.55027999999999</v>
      </c>
      <c r="G118" s="16">
        <f t="shared" ref="G118:H118" si="27">G119</f>
        <v>469.6</v>
      </c>
      <c r="H118" s="16">
        <f t="shared" si="27"/>
        <v>469.6</v>
      </c>
    </row>
    <row r="119" spans="1:8" ht="30.75" customHeight="1">
      <c r="A119" s="21" t="s">
        <v>55</v>
      </c>
      <c r="B119" s="4" t="s">
        <v>95</v>
      </c>
      <c r="C119" s="22" t="s">
        <v>56</v>
      </c>
      <c r="D119" s="6" t="s">
        <v>22</v>
      </c>
      <c r="E119" s="6" t="s">
        <v>32</v>
      </c>
      <c r="F119" s="16">
        <v>469.55027999999999</v>
      </c>
      <c r="G119" s="18">
        <v>469.6</v>
      </c>
      <c r="H119" s="18">
        <v>469.6</v>
      </c>
    </row>
    <row r="120" spans="1:8" ht="30.75" customHeight="1">
      <c r="A120" s="21" t="s">
        <v>63</v>
      </c>
      <c r="B120" s="4" t="s">
        <v>64</v>
      </c>
      <c r="C120" s="22"/>
      <c r="D120" s="6"/>
      <c r="E120" s="6"/>
      <c r="F120" s="16">
        <f t="shared" ref="F120:H121" si="28">F121</f>
        <v>0</v>
      </c>
      <c r="G120" s="16">
        <f t="shared" si="28"/>
        <v>184</v>
      </c>
      <c r="H120" s="16">
        <f t="shared" si="28"/>
        <v>388</v>
      </c>
    </row>
    <row r="121" spans="1:8" ht="39.75" customHeight="1">
      <c r="A121" s="28" t="s">
        <v>57</v>
      </c>
      <c r="B121" s="4" t="s">
        <v>58</v>
      </c>
      <c r="C121" s="5"/>
      <c r="D121" s="6"/>
      <c r="E121" s="6"/>
      <c r="F121" s="16">
        <f t="shared" si="28"/>
        <v>0</v>
      </c>
      <c r="G121" s="20">
        <f t="shared" si="28"/>
        <v>184</v>
      </c>
      <c r="H121" s="20">
        <f t="shared" si="28"/>
        <v>388</v>
      </c>
    </row>
    <row r="122" spans="1:8" ht="28.5" customHeight="1">
      <c r="A122" s="29" t="s">
        <v>31</v>
      </c>
      <c r="B122" s="4" t="s">
        <v>58</v>
      </c>
      <c r="C122" s="22" t="s">
        <v>42</v>
      </c>
      <c r="D122" s="6" t="s">
        <v>32</v>
      </c>
      <c r="E122" s="6" t="s">
        <v>46</v>
      </c>
      <c r="F122" s="16">
        <v>0</v>
      </c>
      <c r="G122" s="20">
        <v>184</v>
      </c>
      <c r="H122" s="20">
        <v>388</v>
      </c>
    </row>
    <row r="123" spans="1:8" ht="41.25" customHeight="1">
      <c r="A123" s="29" t="s">
        <v>59</v>
      </c>
      <c r="B123" s="30"/>
      <c r="C123" s="30"/>
      <c r="D123" s="30"/>
      <c r="E123" s="30"/>
      <c r="F123" s="34">
        <f>F20++F25+F30+F33+F56+F69+F101+F117+F120</f>
        <v>34498.518390000005</v>
      </c>
      <c r="G123" s="34">
        <f>G119+G115+G101+G69+G56+G33+G25+G20+G120</f>
        <v>8485.9419999999991</v>
      </c>
      <c r="H123" s="34">
        <f>H119+H115+H101+H69+H56+H33+H25+H20+H120</f>
        <v>8936.8670000000002</v>
      </c>
    </row>
  </sheetData>
  <mergeCells count="23">
    <mergeCell ref="D17:D18"/>
    <mergeCell ref="E17:E18"/>
    <mergeCell ref="B1:H1"/>
    <mergeCell ref="B2:H2"/>
    <mergeCell ref="B3:H3"/>
    <mergeCell ref="B4:H4"/>
    <mergeCell ref="B5:H5"/>
    <mergeCell ref="B6:H6"/>
    <mergeCell ref="B8:H8"/>
    <mergeCell ref="A16:H16"/>
    <mergeCell ref="A15:H15"/>
    <mergeCell ref="F17:F18"/>
    <mergeCell ref="H17:H18"/>
    <mergeCell ref="G17:G18"/>
    <mergeCell ref="A14:H14"/>
    <mergeCell ref="A13:H13"/>
    <mergeCell ref="A12:H12"/>
    <mergeCell ref="F7:H7"/>
    <mergeCell ref="A11:H11"/>
    <mergeCell ref="A10:H10"/>
    <mergeCell ref="A17:A18"/>
    <mergeCell ref="B17:B18"/>
    <mergeCell ref="C17:C18"/>
  </mergeCells>
  <pageMargins left="0.59055118110236227" right="0.59055118110236227" top="0.59055118110236227" bottom="0.39370078740157483" header="0.51181102362204722" footer="0.5118110236220472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 (2)</vt:lpstr>
      <vt:lpstr>'без учета счетов бюджета (2)'!Заголовки_для_печати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2024-05-17T14:00:48Z</cp:lastPrinted>
  <dcterms:modified xsi:type="dcterms:W3CDTF">2025-01-10T13:56:50Z</dcterms:modified>
</cp:coreProperties>
</file>