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вар (2)" sheetId="1" r:id="rId1"/>
  </sheets>
  <definedNames>
    <definedName name="_xlnm.Print_Area" localSheetId="0">'вар (2)'!$A$1:$E$215</definedName>
  </definedNames>
  <calcPr calcId="124519"/>
</workbook>
</file>

<file path=xl/calcChain.xml><?xml version="1.0" encoding="utf-8"?>
<calcChain xmlns="http://schemas.openxmlformats.org/spreadsheetml/2006/main">
  <c r="D150" i="1"/>
  <c r="D161" s="1"/>
  <c r="D30"/>
  <c r="E30"/>
  <c r="C30"/>
  <c r="D143"/>
  <c r="D31"/>
  <c r="E31"/>
  <c r="D132"/>
  <c r="E132"/>
  <c r="D128"/>
  <c r="E128"/>
  <c r="D126"/>
  <c r="E126"/>
  <c r="D124"/>
  <c r="E124"/>
  <c r="D121"/>
  <c r="E121"/>
  <c r="D112"/>
  <c r="E112"/>
  <c r="D102"/>
  <c r="E102"/>
  <c r="D87"/>
  <c r="E87"/>
  <c r="D81"/>
  <c r="E81"/>
  <c r="D78"/>
  <c r="D70"/>
  <c r="D63"/>
  <c r="D57"/>
  <c r="E57"/>
  <c r="D50"/>
  <c r="D45"/>
  <c r="E45"/>
  <c r="D38"/>
  <c r="E38"/>
  <c r="D56" l="1"/>
  <c r="D123"/>
  <c r="E123"/>
  <c r="D55"/>
  <c r="E154"/>
  <c r="E155"/>
  <c r="D151"/>
  <c r="C151"/>
  <c r="C150" s="1"/>
  <c r="C161" s="1"/>
  <c r="C63"/>
  <c r="C56" s="1"/>
  <c r="C55" s="1"/>
  <c r="E67"/>
  <c r="E122"/>
  <c r="C143"/>
  <c r="E145"/>
  <c r="E144"/>
  <c r="E143" s="1"/>
  <c r="D135"/>
  <c r="C135"/>
  <c r="C123"/>
  <c r="C124"/>
  <c r="C121"/>
  <c r="C81" l="1"/>
  <c r="C57"/>
  <c r="E51"/>
  <c r="E50" s="1"/>
  <c r="C50"/>
  <c r="E49"/>
  <c r="C38"/>
  <c r="C31"/>
  <c r="D11"/>
  <c r="C11"/>
  <c r="E11" l="1"/>
  <c r="D9"/>
  <c r="C70"/>
  <c r="E213"/>
  <c r="E212"/>
  <c r="E211"/>
  <c r="E210" s="1"/>
  <c r="D210"/>
  <c r="C210"/>
  <c r="E209"/>
  <c r="E208"/>
  <c r="D208"/>
  <c r="C208"/>
  <c r="E207"/>
  <c r="E206"/>
  <c r="D206"/>
  <c r="C206"/>
  <c r="E205"/>
  <c r="E204"/>
  <c r="E203" s="1"/>
  <c r="D203"/>
  <c r="C203"/>
  <c r="E202"/>
  <c r="E201"/>
  <c r="E200"/>
  <c r="E199"/>
  <c r="D198"/>
  <c r="C198"/>
  <c r="E197"/>
  <c r="E196"/>
  <c r="D195"/>
  <c r="C195"/>
  <c r="E194"/>
  <c r="E193"/>
  <c r="E192"/>
  <c r="E191"/>
  <c r="E190"/>
  <c r="E189"/>
  <c r="D188"/>
  <c r="C188"/>
  <c r="E187"/>
  <c r="E186"/>
  <c r="E185"/>
  <c r="E184"/>
  <c r="E183" s="1"/>
  <c r="D183"/>
  <c r="C183"/>
  <c r="E182"/>
  <c r="E181"/>
  <c r="E180"/>
  <c r="E179"/>
  <c r="E178"/>
  <c r="D177"/>
  <c r="C177"/>
  <c r="E176"/>
  <c r="E174" s="1"/>
  <c r="E175"/>
  <c r="D174"/>
  <c r="C174"/>
  <c r="E173"/>
  <c r="E172" s="1"/>
  <c r="D172"/>
  <c r="C172"/>
  <c r="E171"/>
  <c r="E170"/>
  <c r="E169"/>
  <c r="E168"/>
  <c r="E167"/>
  <c r="E166"/>
  <c r="E165"/>
  <c r="E164"/>
  <c r="D163"/>
  <c r="C163"/>
  <c r="E160"/>
  <c r="E159"/>
  <c r="E158"/>
  <c r="E157"/>
  <c r="E156"/>
  <c r="E153"/>
  <c r="E151" s="1"/>
  <c r="E150" s="1"/>
  <c r="E161" s="1"/>
  <c r="E152"/>
  <c r="E149"/>
  <c r="E148"/>
  <c r="E147"/>
  <c r="E146"/>
  <c r="E142"/>
  <c r="E141" s="1"/>
  <c r="E140"/>
  <c r="E139"/>
  <c r="E138"/>
  <c r="E137"/>
  <c r="E136"/>
  <c r="E134"/>
  <c r="E133"/>
  <c r="C132"/>
  <c r="E131"/>
  <c r="E130"/>
  <c r="E129"/>
  <c r="C128"/>
  <c r="E127"/>
  <c r="C126"/>
  <c r="E125"/>
  <c r="E120"/>
  <c r="E119"/>
  <c r="E118"/>
  <c r="E117"/>
  <c r="E116"/>
  <c r="E115"/>
  <c r="E114"/>
  <c r="E113"/>
  <c r="C112"/>
  <c r="E111"/>
  <c r="E110"/>
  <c r="E109"/>
  <c r="E108"/>
  <c r="E107"/>
  <c r="E106"/>
  <c r="E105"/>
  <c r="E104"/>
  <c r="E103"/>
  <c r="C102"/>
  <c r="E100"/>
  <c r="E98" s="1"/>
  <c r="E99"/>
  <c r="D98"/>
  <c r="C98"/>
  <c r="E96"/>
  <c r="E95"/>
  <c r="E94"/>
  <c r="D93"/>
  <c r="C93"/>
  <c r="E91"/>
  <c r="E90"/>
  <c r="E89"/>
  <c r="E88"/>
  <c r="C87"/>
  <c r="E85"/>
  <c r="E84" s="1"/>
  <c r="D84"/>
  <c r="C84"/>
  <c r="E83"/>
  <c r="E82"/>
  <c r="E80"/>
  <c r="E79"/>
  <c r="E78" s="1"/>
  <c r="C78"/>
  <c r="E77"/>
  <c r="E76"/>
  <c r="E75"/>
  <c r="E74"/>
  <c r="E73"/>
  <c r="E72"/>
  <c r="E70" s="1"/>
  <c r="E71"/>
  <c r="E69"/>
  <c r="E68"/>
  <c r="E63" s="1"/>
  <c r="E66"/>
  <c r="E65"/>
  <c r="E64"/>
  <c r="E62"/>
  <c r="E61"/>
  <c r="E60"/>
  <c r="E59"/>
  <c r="E58"/>
  <c r="E54"/>
  <c r="E53"/>
  <c r="E52"/>
  <c r="E48"/>
  <c r="E47"/>
  <c r="E46"/>
  <c r="C45"/>
  <c r="E44"/>
  <c r="E9" s="1"/>
  <c r="E42"/>
  <c r="E41"/>
  <c r="E40"/>
  <c r="E39"/>
  <c r="E37"/>
  <c r="E36"/>
  <c r="E35"/>
  <c r="E34"/>
  <c r="E33"/>
  <c r="E32"/>
  <c r="E29"/>
  <c r="E28"/>
  <c r="E27"/>
  <c r="E26"/>
  <c r="E25"/>
  <c r="E24"/>
  <c r="E22"/>
  <c r="E21"/>
  <c r="E20"/>
  <c r="E19"/>
  <c r="E17"/>
  <c r="E16"/>
  <c r="E15"/>
  <c r="E14"/>
  <c r="E13"/>
  <c r="E12"/>
  <c r="C214" l="1"/>
  <c r="E56"/>
  <c r="E55" s="1"/>
  <c r="E198"/>
  <c r="E135"/>
  <c r="E93"/>
  <c r="E163"/>
  <c r="E188"/>
  <c r="E195"/>
  <c r="E177"/>
  <c r="C9"/>
  <c r="D214"/>
  <c r="C215" l="1"/>
  <c r="E214"/>
  <c r="D215" l="1"/>
  <c r="E215"/>
</calcChain>
</file>

<file path=xl/sharedStrings.xml><?xml version="1.0" encoding="utf-8"?>
<sst xmlns="http://schemas.openxmlformats.org/spreadsheetml/2006/main" count="211" uniqueCount="210">
  <si>
    <t xml:space="preserve"> Проект внесения изменений  в бюджет  </t>
  </si>
  <si>
    <t>Звениговского муниципального района  на 2024 год</t>
  </si>
  <si>
    <t>Утвержденные бюджетные ассигнования</t>
  </si>
  <si>
    <t>Поправки в бюджет</t>
  </si>
  <si>
    <t xml:space="preserve">Уточненные бюджетные ассигнования с поправками </t>
  </si>
  <si>
    <t>НАИМЕНОВАНИЕ</t>
  </si>
  <si>
    <t>Собственные доходы - всего</t>
  </si>
  <si>
    <t>из них</t>
  </si>
  <si>
    <t>Налог на доходы физических лиц</t>
  </si>
  <si>
    <t>1821010201001 1000 110</t>
  </si>
  <si>
    <t>1821010202001 1000 110</t>
  </si>
  <si>
    <t>1821010203001 1000 110</t>
  </si>
  <si>
    <t>1821010208001 1000 110</t>
  </si>
  <si>
    <t>182 1010213001 1000 110</t>
  </si>
  <si>
    <t>182 1010214001 1000 110</t>
  </si>
  <si>
    <t>Акцизы на нефтепродукты</t>
  </si>
  <si>
    <t>100 1 030 223 101 0000 110</t>
  </si>
  <si>
    <t>100 1 030 224 101 0000 110</t>
  </si>
  <si>
    <t>100 1 030 225 101 0000 110</t>
  </si>
  <si>
    <t>100 1 030 226 101 0000 110</t>
  </si>
  <si>
    <t>Налог, взимаемый в связи с применением упрощенной системы налогообложения</t>
  </si>
  <si>
    <t>182 1 0501 01 1101 1000 110</t>
  </si>
  <si>
    <t>182 1 0501 02 1101 1000 110</t>
  </si>
  <si>
    <t>182 1 0502 01 1101 1000 110</t>
  </si>
  <si>
    <t>Единный сельскохозяйственный налог</t>
  </si>
  <si>
    <t>Патентная система налогообложения</t>
  </si>
  <si>
    <t>Госпошлина</t>
  </si>
  <si>
    <t>Доходы от использования имущества, находящегося в госуд. и муниц. собственности из них</t>
  </si>
  <si>
    <r>
      <rPr>
        <i/>
        <sz val="12"/>
        <rFont val="Times New Roman"/>
      </rPr>
      <t>доходы , получаемые в виде арендной платы за земельные участки до разграничения</t>
    </r>
    <r>
      <rPr>
        <sz val="12"/>
        <rFont val="Times New Roman"/>
      </rPr>
      <t>, всего в том числе</t>
    </r>
  </si>
  <si>
    <r>
      <t xml:space="preserve">доходы , получаемые в виде арендной платы за земельные участки до разграничения </t>
    </r>
    <r>
      <rPr>
        <i/>
        <sz val="10"/>
        <rFont val="Times New Roman"/>
      </rPr>
      <t>90311105013050000120</t>
    </r>
  </si>
  <si>
    <t>доходы , получаемые в виде арендной платы за земельные участки в собственности района</t>
  </si>
  <si>
    <t>аренда имущества, находящегося в оперативном управлении</t>
  </si>
  <si>
    <r>
      <t xml:space="preserve">аренда имуществА КАЗНЫ </t>
    </r>
    <r>
      <rPr>
        <sz val="10"/>
        <rFont val="Times New Roman"/>
      </rPr>
      <t>( 1 11 05 075 05 0000 120)</t>
    </r>
  </si>
  <si>
    <r>
      <t xml:space="preserve">Прочие поступления от использования имущества </t>
    </r>
    <r>
      <rPr>
        <sz val="10"/>
        <rFont val="Times New Roman"/>
      </rPr>
      <t>(903 1 11 09 045 05 0000 120)</t>
    </r>
  </si>
  <si>
    <t>Плата за негативное воздействие на окр. среду</t>
  </si>
  <si>
    <t>048 1 12 01 030 01 6000 120</t>
  </si>
  <si>
    <t>Прочие доходы от компенсации затрат бюджетов муниципальных районов                      90311302995050000130</t>
  </si>
  <si>
    <t>Доходы от продажи материальных и нематериальных активов</t>
  </si>
  <si>
    <r>
      <t xml:space="preserve">Доходы от продажи земельных участков в собственности района </t>
    </r>
    <r>
      <rPr>
        <sz val="10"/>
        <rFont val="Times New Roman"/>
      </rPr>
      <t>(90311406025050000430)</t>
    </r>
  </si>
  <si>
    <t>Доходы от продажи земельных участков до разграничения (90311406013050000430)</t>
  </si>
  <si>
    <t/>
  </si>
  <si>
    <t>Доходы от продажи земельных участков до разграничения (90411406013130000430)</t>
  </si>
  <si>
    <t>Плата за увеличение площади земельных участков  90311406313050000430</t>
  </si>
  <si>
    <t>903 1 1406 313 050000 430</t>
  </si>
  <si>
    <t>903 1 14 06 325 05 0000 430</t>
  </si>
  <si>
    <t>Штрафы - всего</t>
  </si>
  <si>
    <t>Административные штрафы, установленные Кодексом Российской Федерации об административных правонарушениях  ( 000 1160100001 0000 140 )</t>
  </si>
  <si>
    <t xml:space="preserve"> 000 1 16 01 053 01 0000 140</t>
  </si>
  <si>
    <t xml:space="preserve"> 819 1 16 01 053 01 0027 140</t>
  </si>
  <si>
    <t xml:space="preserve"> 819 1 16 01 053 01 0059 140</t>
  </si>
  <si>
    <t xml:space="preserve"> 819 1 16 01 053 01 0035 140</t>
  </si>
  <si>
    <t xml:space="preserve"> 819 1 16 01 053 01 9000 140</t>
  </si>
  <si>
    <t xml:space="preserve"> 874 1 16 01 053 01 0035 140</t>
  </si>
  <si>
    <t>000 1 16 01 063 01 0000 140</t>
  </si>
  <si>
    <t>819 1 16 01 063 01 0009 140</t>
  </si>
  <si>
    <t>819 1 16 01 063 01 0091 140</t>
  </si>
  <si>
    <t>819 1 16 01 063 01 0101 140</t>
  </si>
  <si>
    <t>819 1 16 01 063 01 9000 140</t>
  </si>
  <si>
    <t>874  1 16 01 063 01 9000 140</t>
  </si>
  <si>
    <t xml:space="preserve"> 000 1 16 01 073 01 0000 140</t>
  </si>
  <si>
    <t xml:space="preserve"> 819 1160107301 0017 140</t>
  </si>
  <si>
    <t xml:space="preserve"> 819 1160107301 0019 140</t>
  </si>
  <si>
    <t xml:space="preserve"> 819 1160107301 0027 140</t>
  </si>
  <si>
    <t xml:space="preserve"> 819 1160107301 0028 140</t>
  </si>
  <si>
    <t xml:space="preserve"> 819 1160107301 9000 140</t>
  </si>
  <si>
    <t xml:space="preserve"> 874 1160107301 0061 140</t>
  </si>
  <si>
    <t xml:space="preserve"> 874 1160107301 0027 140</t>
  </si>
  <si>
    <t xml:space="preserve"> 000 1 16 01 083 01 0000 140</t>
  </si>
  <si>
    <t xml:space="preserve"> 819 1160108301 0028 140</t>
  </si>
  <si>
    <t xml:space="preserve"> 819 1160108301 0037 140</t>
  </si>
  <si>
    <t xml:space="preserve"> 000 1 16 01 093 01 0000 140</t>
  </si>
  <si>
    <t xml:space="preserve"> 819 1160109301 0022 140</t>
  </si>
  <si>
    <t xml:space="preserve"> 819 1160109301 9000 140</t>
  </si>
  <si>
    <t xml:space="preserve"> 000 1160113301 0000 140</t>
  </si>
  <si>
    <t xml:space="preserve"> 8191 1160113301 9000 140</t>
  </si>
  <si>
    <t xml:space="preserve"> 000 1 16 01 143 01 0000 140</t>
  </si>
  <si>
    <t>819 1160114301 9000 140</t>
  </si>
  <si>
    <t>819 1160114301 0002 140</t>
  </si>
  <si>
    <t>819 1160114301 0016 140</t>
  </si>
  <si>
    <t>819 1160114301 0017 140</t>
  </si>
  <si>
    <t xml:space="preserve"> 000 1 16 01 153 01  0000 140</t>
  </si>
  <si>
    <t xml:space="preserve">  819 1 1601 153 01 0005 140</t>
  </si>
  <si>
    <t xml:space="preserve">  819 1 1601 153 01 0006 140</t>
  </si>
  <si>
    <t xml:space="preserve">  819 1 1601 153 01 9000 140</t>
  </si>
  <si>
    <t xml:space="preserve">  819 1 1601 153 01 0012 140</t>
  </si>
  <si>
    <t xml:space="preserve"> 000 1 16 01 173 01 0000 140</t>
  </si>
  <si>
    <t>819 1160117301 0007 140</t>
  </si>
  <si>
    <t>819 1160117301 0008 140</t>
  </si>
  <si>
    <t xml:space="preserve"> 000 1 1 601 193 01 0000 140</t>
  </si>
  <si>
    <t>819 1160119301 0005 140</t>
  </si>
  <si>
    <t>819 1160119301 0007 140</t>
  </si>
  <si>
    <t>819 1160119301 0009 140</t>
  </si>
  <si>
    <t>819 1160119301 0013 140</t>
  </si>
  <si>
    <t>819 1160119301 0029 140</t>
  </si>
  <si>
    <t>819 1160119301 0030 140</t>
  </si>
  <si>
    <t>819 1160119301 9000 140</t>
  </si>
  <si>
    <t>874 1160119301 0013 140</t>
  </si>
  <si>
    <t>874 1160119301 9000 140</t>
  </si>
  <si>
    <t xml:space="preserve"> 000 1 16 01 203 01 0000 140</t>
  </si>
  <si>
    <t xml:space="preserve"> 819 1160120301 0005 140</t>
  </si>
  <si>
    <t xml:space="preserve"> 819 1160120301 0007 140</t>
  </si>
  <si>
    <t xml:space="preserve"> 819 1160120301 0008 140</t>
  </si>
  <si>
    <t xml:space="preserve"> 819 1160120301 0010 140</t>
  </si>
  <si>
    <t xml:space="preserve"> 819 1160120301 0021 140</t>
  </si>
  <si>
    <t xml:space="preserve"> 819 1160120301 9000 140</t>
  </si>
  <si>
    <t xml:space="preserve"> 874 1160120301 0006 140</t>
  </si>
  <si>
    <t xml:space="preserve"> 874 1160120301 0021 140</t>
  </si>
  <si>
    <t xml:space="preserve"> 000 116 02 000 00 0000 140 всего </t>
  </si>
  <si>
    <t xml:space="preserve"> 000 116 02 020 02 0000 140</t>
  </si>
  <si>
    <t xml:space="preserve"> 903 1160202002 0000 140</t>
  </si>
  <si>
    <t xml:space="preserve"> 000 1 16 02 010 02 0000 140</t>
  </si>
  <si>
    <t xml:space="preserve"> 903 1 1160201002 0000 140</t>
  </si>
  <si>
    <t xml:space="preserve">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( 000 1160700000 0000 140)</t>
  </si>
  <si>
    <t>974  11607010050000000</t>
  </si>
  <si>
    <t>903  11607090050000000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</si>
  <si>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     992   1160904005 0000 140</t>
  </si>
  <si>
    <t xml:space="preserve">  Платежи в целях возмещения причиненного ущерба (убытков)    000 1161000000 0000 140</t>
  </si>
  <si>
    <t>903   1 16 10 031  05 0000 140</t>
  </si>
  <si>
    <t>903   1 16 10 032  05 0000 140</t>
  </si>
  <si>
    <t xml:space="preserve"> 000 1 16 10 123 01 0000 140</t>
  </si>
  <si>
    <t xml:space="preserve"> 150 1 16 10 123 01 0000 140</t>
  </si>
  <si>
    <t xml:space="preserve"> 188 1 16 10 123 01 0051 140</t>
  </si>
  <si>
    <t xml:space="preserve"> 188 1 16 10 123 01 0000 140</t>
  </si>
  <si>
    <t xml:space="preserve"> 853 1 16 10 123 01 0051 140</t>
  </si>
  <si>
    <t xml:space="preserve"> 000 1 16 10 12901 0000 140</t>
  </si>
  <si>
    <t>182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</si>
  <si>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 000 1161105001 0000 140</t>
  </si>
  <si>
    <t xml:space="preserve"> 853 1 16 11 050 01 0011 140</t>
  </si>
  <si>
    <t xml:space="preserve"> 853 1 16 11 050 01 0012 140</t>
  </si>
  <si>
    <t xml:space="preserve"> 853 1 16 11 050 01 0013 140</t>
  </si>
  <si>
    <t xml:space="preserve"> 885 1 16 11 050 01 0011 140</t>
  </si>
  <si>
    <t xml:space="preserve">Безвозмездные поступления </t>
  </si>
  <si>
    <t>Дотации, в т.ч.</t>
  </si>
  <si>
    <t>дотация на выравнивание</t>
  </si>
  <si>
    <t>дотация на сбалансированность</t>
  </si>
  <si>
    <t>дотация (гранты)  за достижение показателей деятельности органов местного самоуправления</t>
  </si>
  <si>
    <t>Субсидии</t>
  </si>
  <si>
    <t>Субвенции</t>
  </si>
  <si>
    <t>Межбюджетные трансферты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</si>
  <si>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</si>
  <si>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</si>
  <si>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Итого доходов</t>
  </si>
  <si>
    <t>РАСХОДЫ</t>
  </si>
  <si>
    <t>Общегосударств вопросы</t>
  </si>
  <si>
    <t>Функционир. высшего должн лица</t>
  </si>
  <si>
    <t>Функционир предств органов</t>
  </si>
  <si>
    <t>Функц высших органов испол власти</t>
  </si>
  <si>
    <t>Судебная система</t>
  </si>
  <si>
    <t>Обеспечен. деят финансовых органов</t>
  </si>
  <si>
    <t xml:space="preserve">Обеспеч провед выборов и референд </t>
  </si>
  <si>
    <t>Резервные фонды</t>
  </si>
  <si>
    <t>Другие общегос вопросы</t>
  </si>
  <si>
    <t>Национальная оборона</t>
  </si>
  <si>
    <t>Мобилизационная и вневойсковая подготовка</t>
  </si>
  <si>
    <t>Национ безопасность и правоох деятельн.</t>
  </si>
  <si>
    <t>ЗАГС</t>
  </si>
  <si>
    <t>Предупр. и ликвид. Послед ЧС</t>
  </si>
  <si>
    <t>Национальная экономика</t>
  </si>
  <si>
    <t>Топливно-энергетический комплекс</t>
  </si>
  <si>
    <t>Сельское хозяйство и рыболовство</t>
  </si>
  <si>
    <t>Водное хозяйство</t>
  </si>
  <si>
    <t>Дорожное хозяйство</t>
  </si>
  <si>
    <t>Другие вопросы в обл нац эконом</t>
  </si>
  <si>
    <t>Жил.-коммун.хоз-во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</si>
  <si>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</si>
  <si>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</si>
  <si>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</si>
  <si>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</si>
  <si>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Образование</t>
  </si>
  <si>
    <t xml:space="preserve">Дошкольное образование 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</si>
  <si>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</si>
  <si>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</si>
  <si>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</si>
  <si>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 полит и оздоровл детей</t>
  </si>
  <si>
    <t xml:space="preserve">Другие вопросы в обл образования </t>
  </si>
  <si>
    <t xml:space="preserve">Культура, кинемат </t>
  </si>
  <si>
    <t>Культура</t>
  </si>
  <si>
    <t>Другие вопросы культуры</t>
  </si>
  <si>
    <t>Социальная политика</t>
  </si>
  <si>
    <t>Пенсионное обеспечение</t>
  </si>
  <si>
    <t xml:space="preserve">Социальное обеспечение населения </t>
  </si>
  <si>
    <t>Охрана семьи и детства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</si>
  <si>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</si>
  <si>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</si>
  <si>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</si>
  <si>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</si>
  <si>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</si>
  <si>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</si>
  <si>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</si>
  <si>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/>
  </si>
  <si>
    <t>Дотация на выравнивание</t>
  </si>
  <si>
    <t>Иные дотации</t>
  </si>
  <si>
    <t>Прочие межбюджетные трансферты</t>
  </si>
  <si>
    <t>ВСЕГО расходов</t>
  </si>
  <si>
    <t xml:space="preserve">профицит (+) ; дефицит (-) </t>
  </si>
  <si>
    <t>Плата за увеличение площади земельных участков- всего, в т.ч.</t>
  </si>
  <si>
    <t xml:space="preserve"> от 21  августа  2024 года</t>
  </si>
  <si>
    <r>
      <t xml:space="preserve">доходы , получаемые в виде арендной платы за земельные участки до разграничения </t>
    </r>
    <r>
      <rPr>
        <i/>
        <sz val="10"/>
        <rFont val="Times New Roman"/>
      </rPr>
      <t>90411105013130000120</t>
    </r>
  </si>
  <si>
    <t>048 1 12 01 010 01 6000 120</t>
  </si>
  <si>
    <t>048 1 12 01 041 01 6000 120</t>
  </si>
  <si>
    <t>048 1 12 01 042 01 6000 120</t>
  </si>
  <si>
    <t>Доходы от продажи земельных участков в собственности  (90411406025050000430)</t>
  </si>
  <si>
    <t>Плата за увеличение площади земельных участков             904 1 14 06 313 130000 430</t>
  </si>
  <si>
    <t xml:space="preserve"> 000 116 01 333 01 0000 140</t>
  </si>
  <si>
    <t xml:space="preserve"> 819 116 01 333 01 0000 140</t>
  </si>
  <si>
    <t xml:space="preserve"> 903 1 16 10 123 01 0051 140</t>
  </si>
  <si>
    <t xml:space="preserve"> 048 1 16 11 050 01 0011 140</t>
  </si>
  <si>
    <t xml:space="preserve"> 076 1 16 11 050 01 0011 140</t>
  </si>
  <si>
    <t>874 1 16 01 063 01 0101 140</t>
  </si>
  <si>
    <t xml:space="preserve"> Дотации (гранты) бюджетам муниципальных районов за достижение показателей деятельности органов местного самоуправления</t>
  </si>
</sst>
</file>

<file path=xl/styles.xml><?xml version="1.0" encoding="utf-8"?>
<styleSheet xmlns="http://schemas.openxmlformats.org/spreadsheetml/2006/main">
  <numFmts count="14">
    <numFmt numFmtId="164" formatCode="#,##0.0"/>
    <numFmt numFmtId="165" formatCode="#,##0.0000"/>
    <numFmt numFmtId="166" formatCode="_(* #,##0.000_);_(* \(#,##0.000\);_(* \-??_);_(@_)"/>
    <numFmt numFmtId="167" formatCode="_(* #,##0.00_);_(* \(#,##0.00\);_(* \-??_);_(@_)"/>
    <numFmt numFmtId="168" formatCode="_(* #,##0.0_);_(* \(#,##0.0\);_(* \-??_);_(@_)"/>
    <numFmt numFmtId="169" formatCode="0.0"/>
    <numFmt numFmtId="170" formatCode="0.00000"/>
    <numFmt numFmtId="171" formatCode="_(* #,##0.00000_);_(* \(#,##0.00000\);_(* \-??_);_(@_)"/>
    <numFmt numFmtId="172" formatCode="_-* #,##0.00000\ _₽_-;\-* #,##0.00000\ _₽_-;_-* \-?????\ _₽_-;_-@_-"/>
    <numFmt numFmtId="173" formatCode="#,##0.00000"/>
    <numFmt numFmtId="174" formatCode="0.0;\-0.0"/>
    <numFmt numFmtId="175" formatCode="0.000;\-0.000"/>
    <numFmt numFmtId="176" formatCode="#,##0.0;\-#,##0.0"/>
    <numFmt numFmtId="177" formatCode="_-* #,##0.0000\ _₽_-;\-* #,##0.0000\ _₽_-;_-* &quot;-&quot;????\ _₽_-;_-@_-"/>
  </numFmts>
  <fonts count="24">
    <font>
      <sz val="11"/>
      <name val="Calibri"/>
    </font>
    <font>
      <sz val="10"/>
      <name val="Arial"/>
    </font>
    <font>
      <sz val="10"/>
      <name val="Arial Cyr"/>
    </font>
    <font>
      <b/>
      <sz val="10"/>
      <name val="Arial Cyr"/>
    </font>
    <font>
      <sz val="12"/>
      <name val="Times New Roman"/>
    </font>
    <font>
      <sz val="11"/>
      <name val="Times New Roman"/>
    </font>
    <font>
      <b/>
      <sz val="12"/>
      <name val="Times New Roman"/>
    </font>
    <font>
      <sz val="9"/>
      <name val="Times New Roman"/>
    </font>
    <font>
      <sz val="10"/>
      <name val="Times New Roman"/>
    </font>
    <font>
      <sz val="9"/>
      <name val="Arial Cyr"/>
    </font>
    <font>
      <b/>
      <i/>
      <sz val="12"/>
      <name val="Times New Roman"/>
    </font>
    <font>
      <i/>
      <sz val="11"/>
      <name val="Times New Roman"/>
    </font>
    <font>
      <i/>
      <sz val="10"/>
      <name val="Times New Roman"/>
    </font>
    <font>
      <i/>
      <sz val="12"/>
      <name val="Times New Roman"/>
    </font>
    <font>
      <sz val="8"/>
      <name val="Times New Roman"/>
    </font>
    <font>
      <sz val="9"/>
      <name val="Arial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6" fillId="3" borderId="5">
      <alignment horizontal="right" vertical="top" shrinkToFit="1"/>
    </xf>
    <xf numFmtId="4" fontId="16" fillId="3" borderId="5">
      <alignment horizontal="right" vertical="top" shrinkToFit="1"/>
    </xf>
  </cellStyleXfs>
  <cellXfs count="154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4" xfId="0" applyNumberFormat="1" applyFont="1" applyBorder="1"/>
    <xf numFmtId="0" fontId="4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/>
    </xf>
    <xf numFmtId="0" fontId="4" fillId="0" borderId="7" xfId="0" applyNumberFormat="1" applyFont="1" applyBorder="1"/>
    <xf numFmtId="0" fontId="4" fillId="0" borderId="9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6" fontId="3" fillId="0" borderId="0" xfId="0" applyNumberFormat="1" applyFont="1"/>
    <xf numFmtId="49" fontId="4" fillId="0" borderId="5" xfId="0" applyNumberFormat="1" applyFont="1" applyBorder="1" applyAlignment="1">
      <alignment horizontal="center" vertical="center"/>
    </xf>
    <xf numFmtId="167" fontId="3" fillId="0" borderId="0" xfId="0" applyNumberFormat="1" applyFont="1"/>
    <xf numFmtId="49" fontId="4" fillId="0" borderId="5" xfId="0" applyNumberFormat="1" applyFont="1" applyBorder="1" applyAlignment="1">
      <alignment vertical="center"/>
    </xf>
    <xf numFmtId="49" fontId="5" fillId="0" borderId="5" xfId="0" applyNumberFormat="1" applyFont="1" applyBorder="1" applyAlignment="1">
      <alignment horizontal="center" vertical="center"/>
    </xf>
    <xf numFmtId="168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169" fontId="8" fillId="0" borderId="5" xfId="0" applyNumberFormat="1" applyFont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169" fontId="5" fillId="0" borderId="9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169" fontId="4" fillId="0" borderId="5" xfId="0" applyNumberFormat="1" applyFont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8" fontId="9" fillId="0" borderId="0" xfId="0" applyNumberFormat="1" applyFont="1"/>
    <xf numFmtId="164" fontId="9" fillId="0" borderId="0" xfId="0" applyNumberFormat="1" applyFont="1"/>
    <xf numFmtId="49" fontId="10" fillId="0" borderId="5" xfId="0" applyNumberFormat="1" applyFont="1" applyBorder="1" applyAlignment="1">
      <alignment horizontal="left" vertical="top" wrapText="1"/>
    </xf>
    <xf numFmtId="167" fontId="3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top" wrapText="1"/>
    </xf>
    <xf numFmtId="169" fontId="6" fillId="0" borderId="5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vertical="center" wrapText="1"/>
    </xf>
    <xf numFmtId="169" fontId="12" fillId="0" borderId="5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49" fontId="13" fillId="0" borderId="5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167" fontId="2" fillId="0" borderId="0" xfId="0" applyNumberFormat="1" applyFont="1" applyAlignment="1">
      <alignment vertical="center"/>
    </xf>
    <xf numFmtId="169" fontId="4" fillId="0" borderId="0" xfId="0" applyNumberFormat="1" applyFont="1" applyAlignment="1">
      <alignment horizontal="center" vertical="center"/>
    </xf>
    <xf numFmtId="167" fontId="2" fillId="0" borderId="0" xfId="0" applyNumberFormat="1" applyFont="1"/>
    <xf numFmtId="49" fontId="4" fillId="0" borderId="5" xfId="0" applyNumberFormat="1" applyFont="1" applyBorder="1" applyAlignment="1">
      <alignment horizontal="left" vertical="center" wrapText="1"/>
    </xf>
    <xf numFmtId="169" fontId="4" fillId="2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169" fontId="5" fillId="2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169" fontId="8" fillId="0" borderId="5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169" fontId="14" fillId="0" borderId="5" xfId="0" applyNumberFormat="1" applyFont="1" applyBorder="1" applyAlignment="1">
      <alignment horizontal="center" vertical="center"/>
    </xf>
    <xf numFmtId="164" fontId="1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169" fontId="5" fillId="0" borderId="5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172" fontId="15" fillId="0" borderId="0" xfId="0" applyNumberFormat="1" applyFont="1"/>
    <xf numFmtId="49" fontId="4" fillId="0" borderId="5" xfId="0" applyNumberFormat="1" applyFont="1" applyBorder="1" applyAlignment="1">
      <alignment vertical="top" wrapText="1"/>
    </xf>
    <xf numFmtId="169" fontId="5" fillId="0" borderId="11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 vertical="center"/>
    </xf>
    <xf numFmtId="173" fontId="6" fillId="0" borderId="0" xfId="0" applyNumberFormat="1" applyFont="1" applyAlignment="1">
      <alignment horizontal="center" vertical="center"/>
    </xf>
    <xf numFmtId="17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5" xfId="0" applyNumberFormat="1" applyFont="1" applyBorder="1"/>
    <xf numFmtId="49" fontId="6" fillId="0" borderId="5" xfId="0" applyNumberFormat="1" applyFont="1" applyBorder="1" applyAlignment="1">
      <alignment horizontal="right"/>
    </xf>
    <xf numFmtId="0" fontId="6" fillId="0" borderId="11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horizontal="right"/>
    </xf>
    <xf numFmtId="0" fontId="4" fillId="0" borderId="11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horizontal="center" vertical="center"/>
    </xf>
    <xf numFmtId="169" fontId="1" fillId="0" borderId="0" xfId="0" applyNumberFormat="1" applyFont="1"/>
    <xf numFmtId="0" fontId="4" fillId="0" borderId="11" xfId="0" applyNumberFormat="1" applyFont="1" applyBorder="1" applyAlignment="1">
      <alignment vertical="center" wrapText="1"/>
    </xf>
    <xf numFmtId="0" fontId="6" fillId="0" borderId="11" xfId="0" applyNumberFormat="1" applyFont="1" applyBorder="1" applyAlignment="1">
      <alignment vertical="center" wrapText="1"/>
    </xf>
    <xf numFmtId="174" fontId="6" fillId="0" borderId="5" xfId="0" applyNumberFormat="1" applyFont="1" applyBorder="1" applyAlignment="1">
      <alignment horizontal="center" vertical="center"/>
    </xf>
    <xf numFmtId="175" fontId="6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75" fontId="4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/>
    <xf numFmtId="174" fontId="4" fillId="0" borderId="5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0" xfId="0" applyNumberFormat="1" applyFont="1"/>
    <xf numFmtId="169" fontId="4" fillId="0" borderId="0" xfId="0" applyNumberFormat="1" applyFont="1"/>
    <xf numFmtId="49" fontId="4" fillId="0" borderId="11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vertical="center" wrapText="1"/>
    </xf>
    <xf numFmtId="168" fontId="1" fillId="0" borderId="4" xfId="0" applyNumberFormat="1" applyFont="1" applyBorder="1" applyAlignment="1">
      <alignment horizontal="center" vertical="center"/>
    </xf>
    <xf numFmtId="169" fontId="8" fillId="0" borderId="10" xfId="0" applyNumberFormat="1" applyFont="1" applyBorder="1" applyAlignment="1">
      <alignment horizontal="right" vertical="center" wrapText="1"/>
    </xf>
    <xf numFmtId="169" fontId="5" fillId="0" borderId="13" xfId="0" applyNumberFormat="1" applyFont="1" applyBorder="1" applyAlignment="1">
      <alignment horizontal="right" vertical="center" wrapText="1"/>
    </xf>
    <xf numFmtId="164" fontId="17" fillId="0" borderId="13" xfId="1" applyNumberFormat="1" applyFont="1" applyFill="1" applyBorder="1" applyProtection="1">
      <alignment horizontal="right" vertical="top" shrinkToFit="1"/>
    </xf>
    <xf numFmtId="164" fontId="17" fillId="0" borderId="5" xfId="1" applyNumberFormat="1" applyFont="1" applyFill="1" applyProtection="1">
      <alignment horizontal="right" vertical="top" shrinkToFit="1"/>
    </xf>
    <xf numFmtId="4" fontId="4" fillId="0" borderId="5" xfId="0" applyNumberFormat="1" applyFont="1" applyBorder="1" applyAlignment="1">
      <alignment horizontal="center" vertical="center"/>
    </xf>
    <xf numFmtId="169" fontId="18" fillId="0" borderId="5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left" vertical="center" wrapText="1"/>
    </xf>
    <xf numFmtId="49" fontId="18" fillId="0" borderId="5" xfId="0" applyNumberFormat="1" applyFont="1" applyBorder="1" applyAlignment="1">
      <alignment vertical="center" wrapText="1"/>
    </xf>
    <xf numFmtId="49" fontId="19" fillId="0" borderId="5" xfId="0" applyNumberFormat="1" applyFont="1" applyBorder="1" applyAlignment="1">
      <alignment vertical="center" wrapText="1"/>
    </xf>
    <xf numFmtId="169" fontId="5" fillId="0" borderId="11" xfId="0" applyNumberFormat="1" applyFont="1" applyBorder="1" applyAlignment="1">
      <alignment horizontal="center" vertical="center"/>
    </xf>
    <xf numFmtId="169" fontId="4" fillId="0" borderId="11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4" fillId="0" borderId="10" xfId="0" applyNumberFormat="1" applyFont="1" applyBorder="1"/>
    <xf numFmtId="49" fontId="20" fillId="0" borderId="5" xfId="0" applyNumberFormat="1" applyFont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center" wrapText="1"/>
    </xf>
    <xf numFmtId="169" fontId="14" fillId="0" borderId="11" xfId="0" applyNumberFormat="1" applyFont="1" applyBorder="1" applyAlignment="1">
      <alignment horizontal="center" vertical="center"/>
    </xf>
    <xf numFmtId="164" fontId="14" fillId="0" borderId="13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9" fontId="19" fillId="0" borderId="5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vertical="top" wrapText="1"/>
    </xf>
    <xf numFmtId="4" fontId="23" fillId="0" borderId="0" xfId="2" applyNumberFormat="1" applyFont="1" applyFill="1" applyBorder="1" applyProtection="1">
      <alignment horizontal="right" vertical="top" shrinkToFit="1"/>
    </xf>
    <xf numFmtId="164" fontId="6" fillId="0" borderId="0" xfId="0" applyNumberFormat="1" applyFont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Border="1"/>
    <xf numFmtId="171" fontId="2" fillId="0" borderId="0" xfId="0" applyNumberFormat="1" applyFont="1" applyBorder="1"/>
    <xf numFmtId="168" fontId="5" fillId="0" borderId="0" xfId="0" applyNumberFormat="1" applyFont="1" applyBorder="1" applyAlignment="1">
      <alignment horizontal="center"/>
    </xf>
    <xf numFmtId="173" fontId="6" fillId="0" borderId="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 wrapText="1"/>
    </xf>
    <xf numFmtId="177" fontId="1" fillId="0" borderId="0" xfId="0" applyNumberFormat="1" applyFont="1"/>
    <xf numFmtId="164" fontId="17" fillId="0" borderId="5" xfId="1" applyNumberFormat="1" applyFont="1" applyFill="1" applyAlignment="1" applyProtection="1">
      <alignment horizontal="center" vertical="top" shrinkToFit="1"/>
    </xf>
    <xf numFmtId="173" fontId="6" fillId="0" borderId="5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20" fillId="0" borderId="5" xfId="0" applyNumberFormat="1" applyFont="1" applyBorder="1" applyAlignment="1">
      <alignment horizontal="center" vertical="center" wrapText="1"/>
    </xf>
    <xf numFmtId="0" fontId="20" fillId="0" borderId="8" xfId="0" applyNumberFormat="1" applyFont="1" applyBorder="1" applyAlignment="1">
      <alignment horizontal="center" vertical="center" wrapText="1"/>
    </xf>
    <xf numFmtId="0" fontId="20" fillId="0" borderId="10" xfId="0" applyNumberFormat="1" applyFont="1" applyBorder="1" applyAlignment="1">
      <alignment horizontal="center" vertical="center" wrapText="1"/>
    </xf>
  </cellXfs>
  <cellStyles count="3">
    <cellStyle name="st30" xfId="1"/>
    <cellStyle name="xl42" xfId="2"/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5"/>
  <sheetViews>
    <sheetView tabSelected="1" workbookViewId="0">
      <selection activeCell="D192" sqref="D192"/>
    </sheetView>
  </sheetViews>
  <sheetFormatPr defaultColWidth="8.85546875" defaultRowHeight="12.75"/>
  <cols>
    <col min="1" max="1" width="4.85546875" customWidth="1"/>
    <col min="2" max="2" width="47.28515625" customWidth="1"/>
    <col min="3" max="3" width="13.42578125" customWidth="1"/>
    <col min="4" max="4" width="14.85546875" customWidth="1"/>
    <col min="5" max="5" width="18.42578125" customWidth="1"/>
    <col min="6" max="6" width="18.28515625" customWidth="1"/>
    <col min="7" max="7" width="17.5703125" customWidth="1"/>
    <col min="8" max="8" width="15.140625" customWidth="1"/>
  </cols>
  <sheetData>
    <row r="1" spans="1:7">
      <c r="A1" s="1"/>
      <c r="B1" s="140"/>
      <c r="C1" s="140"/>
      <c r="D1" s="2"/>
    </row>
    <row r="2" spans="1:7" ht="15.75">
      <c r="A2" s="141" t="s">
        <v>0</v>
      </c>
      <c r="B2" s="141"/>
      <c r="C2" s="141"/>
      <c r="D2" s="141"/>
      <c r="E2" s="141"/>
    </row>
    <row r="3" spans="1:7" ht="15.75">
      <c r="A3" s="141" t="s">
        <v>1</v>
      </c>
      <c r="B3" s="141"/>
      <c r="C3" s="141"/>
      <c r="D3" s="141"/>
      <c r="E3" s="141"/>
    </row>
    <row r="4" spans="1:7" ht="15.75">
      <c r="A4" s="142" t="s">
        <v>196</v>
      </c>
      <c r="B4" s="143"/>
      <c r="C4" s="143"/>
      <c r="D4" s="143"/>
      <c r="E4" s="144"/>
    </row>
    <row r="5" spans="1:7" ht="12.75" customHeight="1">
      <c r="A5" s="3"/>
      <c r="B5" s="3"/>
      <c r="C5" s="145" t="s">
        <v>2</v>
      </c>
      <c r="D5" s="148" t="s">
        <v>3</v>
      </c>
      <c r="E5" s="151" t="s">
        <v>4</v>
      </c>
      <c r="F5" s="5"/>
    </row>
    <row r="6" spans="1:7" ht="15.75">
      <c r="A6" s="6"/>
      <c r="B6" s="6" t="s">
        <v>5</v>
      </c>
      <c r="C6" s="146"/>
      <c r="D6" s="149"/>
      <c r="E6" s="152"/>
      <c r="F6" s="5"/>
    </row>
    <row r="7" spans="1:7" ht="15.75">
      <c r="A7" s="7"/>
      <c r="B7" s="7"/>
      <c r="C7" s="146"/>
      <c r="D7" s="149"/>
      <c r="E7" s="152"/>
      <c r="F7" s="5"/>
    </row>
    <row r="8" spans="1:7" ht="15.75">
      <c r="A8" s="8"/>
      <c r="B8" s="8"/>
      <c r="C8" s="147"/>
      <c r="D8" s="150"/>
      <c r="E8" s="153"/>
      <c r="F8" s="5"/>
    </row>
    <row r="9" spans="1:7" ht="15.75">
      <c r="A9" s="8"/>
      <c r="B9" s="9" t="s">
        <v>6</v>
      </c>
      <c r="C9" s="10">
        <f>C11+C18+C23+C27+C28+C29+C30+C38+C44+C45+C50+C55</f>
        <v>340143.1</v>
      </c>
      <c r="D9" s="10">
        <f t="shared" ref="D9:E9" si="0">D11+D18+D23+D27+D28+D29+D30+D38+D44+D45+D50+D55</f>
        <v>40000</v>
      </c>
      <c r="E9" s="10">
        <f t="shared" si="0"/>
        <v>380143.1</v>
      </c>
      <c r="F9" s="12"/>
      <c r="G9" s="137"/>
    </row>
    <row r="10" spans="1:7" ht="15.75">
      <c r="A10" s="8"/>
      <c r="B10" s="13" t="s">
        <v>7</v>
      </c>
      <c r="C10" s="13"/>
      <c r="D10" s="11"/>
      <c r="E10" s="11"/>
      <c r="F10" s="14"/>
    </row>
    <row r="11" spans="1:7" ht="24" customHeight="1">
      <c r="A11" s="8"/>
      <c r="B11" s="15" t="s">
        <v>8</v>
      </c>
      <c r="C11" s="107">
        <f>C12+C13+C14+C15+C16+C17</f>
        <v>278863.8</v>
      </c>
      <c r="D11" s="107">
        <f>D12+D13+D14+D15+D16+D17</f>
        <v>34900</v>
      </c>
      <c r="E11" s="107">
        <f>C11+D11</f>
        <v>313763.8</v>
      </c>
      <c r="F11" s="14"/>
    </row>
    <row r="12" spans="1:7" ht="27.75" customHeight="1">
      <c r="A12" s="8"/>
      <c r="B12" s="16" t="s">
        <v>9</v>
      </c>
      <c r="C12" s="17">
        <v>268406.8</v>
      </c>
      <c r="D12" s="18">
        <v>32400</v>
      </c>
      <c r="E12" s="19">
        <f t="shared" ref="E12:E17" si="1">C12+D12</f>
        <v>300806.8</v>
      </c>
      <c r="F12" s="14"/>
    </row>
    <row r="13" spans="1:7" ht="28.5" customHeight="1">
      <c r="A13" s="8"/>
      <c r="B13" s="16" t="s">
        <v>10</v>
      </c>
      <c r="C13" s="17">
        <v>400</v>
      </c>
      <c r="D13" s="19"/>
      <c r="E13" s="19">
        <f t="shared" si="1"/>
        <v>400</v>
      </c>
      <c r="F13" s="14"/>
    </row>
    <row r="14" spans="1:7" ht="29.25" customHeight="1">
      <c r="A14" s="8"/>
      <c r="B14" s="16" t="s">
        <v>11</v>
      </c>
      <c r="C14" s="17">
        <v>5000</v>
      </c>
      <c r="D14" s="19"/>
      <c r="E14" s="19">
        <f t="shared" si="1"/>
        <v>5000</v>
      </c>
      <c r="F14" s="14"/>
    </row>
    <row r="15" spans="1:7" ht="27" customHeight="1">
      <c r="A15" s="8"/>
      <c r="B15" s="16" t="s">
        <v>12</v>
      </c>
      <c r="C15" s="17">
        <v>2457</v>
      </c>
      <c r="D15" s="19"/>
      <c r="E15" s="19">
        <f t="shared" si="1"/>
        <v>2457</v>
      </c>
      <c r="F15" s="14"/>
    </row>
    <row r="16" spans="1:7" ht="24.75" customHeight="1">
      <c r="A16" s="8"/>
      <c r="B16" s="16" t="s">
        <v>13</v>
      </c>
      <c r="C16" s="17">
        <v>2200</v>
      </c>
      <c r="D16" s="19">
        <v>2500</v>
      </c>
      <c r="E16" s="19">
        <f t="shared" si="1"/>
        <v>4700</v>
      </c>
      <c r="F16" s="14"/>
    </row>
    <row r="17" spans="1:6" ht="21.75" customHeight="1">
      <c r="A17" s="8"/>
      <c r="B17" s="16" t="s">
        <v>14</v>
      </c>
      <c r="C17" s="104">
        <v>400</v>
      </c>
      <c r="D17" s="19"/>
      <c r="E17" s="19">
        <f t="shared" si="1"/>
        <v>400</v>
      </c>
      <c r="F17" s="14"/>
    </row>
    <row r="18" spans="1:6" ht="20.25" customHeight="1">
      <c r="A18" s="8"/>
      <c r="B18" s="102" t="s">
        <v>15</v>
      </c>
      <c r="C18" s="108">
        <v>9114.2999999999993</v>
      </c>
      <c r="D18" s="23"/>
      <c r="E18" s="138">
        <v>9114.2999999999993</v>
      </c>
      <c r="F18" s="14"/>
    </row>
    <row r="19" spans="1:6" ht="15.75" hidden="1">
      <c r="A19" s="8"/>
      <c r="B19" s="22" t="s">
        <v>16</v>
      </c>
      <c r="C19" s="106">
        <v>3653.8</v>
      </c>
      <c r="D19" s="23"/>
      <c r="E19" s="24">
        <f>C19+D19</f>
        <v>3653.8</v>
      </c>
      <c r="F19" s="14"/>
    </row>
    <row r="20" spans="1:6" ht="15.75" hidden="1">
      <c r="A20" s="8"/>
      <c r="B20" s="22" t="s">
        <v>17</v>
      </c>
      <c r="C20" s="106">
        <v>25.4</v>
      </c>
      <c r="D20" s="23"/>
      <c r="E20" s="24">
        <f>C20+D20</f>
        <v>25.4</v>
      </c>
      <c r="F20" s="14"/>
    </row>
    <row r="21" spans="1:6" ht="15.75" hidden="1">
      <c r="A21" s="8"/>
      <c r="B21" s="22" t="s">
        <v>18</v>
      </c>
      <c r="C21" s="106">
        <v>4516.8999999999996</v>
      </c>
      <c r="D21" s="23"/>
      <c r="E21" s="24">
        <f>C21+D21</f>
        <v>4516.8999999999996</v>
      </c>
      <c r="F21" s="14"/>
    </row>
    <row r="22" spans="1:6" ht="15" hidden="1" customHeight="1">
      <c r="A22" s="8"/>
      <c r="B22" s="22" t="s">
        <v>19</v>
      </c>
      <c r="C22" s="106">
        <v>-481.9</v>
      </c>
      <c r="D22" s="23"/>
      <c r="E22" s="24">
        <f>C22+D22</f>
        <v>-481.9</v>
      </c>
      <c r="F22" s="14"/>
    </row>
    <row r="23" spans="1:6" ht="33.75" customHeight="1">
      <c r="A23" s="8"/>
      <c r="B23" s="103" t="s">
        <v>20</v>
      </c>
      <c r="C23" s="108">
        <v>24117</v>
      </c>
      <c r="D23" s="23"/>
      <c r="E23" s="138">
        <v>24117</v>
      </c>
      <c r="F23" s="14"/>
    </row>
    <row r="24" spans="1:6" ht="27.75" hidden="1" customHeight="1">
      <c r="A24" s="8"/>
      <c r="B24" s="26" t="s">
        <v>21</v>
      </c>
      <c r="C24" s="105"/>
      <c r="D24" s="23"/>
      <c r="E24" s="20">
        <f t="shared" ref="E24:E29" si="2">C24+D24</f>
        <v>0</v>
      </c>
      <c r="F24" s="14"/>
    </row>
    <row r="25" spans="1:6" ht="27" hidden="1" customHeight="1">
      <c r="A25" s="8"/>
      <c r="B25" s="26" t="s">
        <v>22</v>
      </c>
      <c r="C25" s="27"/>
      <c r="D25" s="23"/>
      <c r="E25" s="20">
        <f t="shared" si="2"/>
        <v>0</v>
      </c>
      <c r="F25" s="14"/>
    </row>
    <row r="26" spans="1:6" ht="24.75" hidden="1" customHeight="1">
      <c r="A26" s="8"/>
      <c r="B26" s="28" t="s">
        <v>23</v>
      </c>
      <c r="C26" s="29"/>
      <c r="D26" s="20"/>
      <c r="E26" s="20">
        <f t="shared" si="2"/>
        <v>0</v>
      </c>
      <c r="F26" s="14"/>
    </row>
    <row r="27" spans="1:6" ht="24" customHeight="1">
      <c r="A27" s="8"/>
      <c r="B27" s="30" t="s">
        <v>24</v>
      </c>
      <c r="C27" s="31">
        <v>37</v>
      </c>
      <c r="D27" s="32"/>
      <c r="E27" s="56">
        <f t="shared" si="2"/>
        <v>37</v>
      </c>
      <c r="F27" s="33"/>
    </row>
    <row r="28" spans="1:6" ht="30" customHeight="1">
      <c r="A28" s="8"/>
      <c r="B28" s="30" t="s">
        <v>25</v>
      </c>
      <c r="C28" s="31">
        <v>5931</v>
      </c>
      <c r="D28" s="21"/>
      <c r="E28" s="56">
        <f t="shared" si="2"/>
        <v>5931</v>
      </c>
      <c r="F28" s="33"/>
    </row>
    <row r="29" spans="1:6" ht="21.75" customHeight="1">
      <c r="A29" s="8"/>
      <c r="B29" s="15" t="s">
        <v>26</v>
      </c>
      <c r="C29" s="31">
        <v>4757</v>
      </c>
      <c r="D29" s="21"/>
      <c r="E29" s="56">
        <f t="shared" si="2"/>
        <v>4757</v>
      </c>
      <c r="F29" s="34"/>
    </row>
    <row r="30" spans="1:6" ht="55.5" customHeight="1">
      <c r="A30" s="8"/>
      <c r="B30" s="35" t="s">
        <v>27</v>
      </c>
      <c r="C30" s="31">
        <f>C31+C34+C36</f>
        <v>8616</v>
      </c>
      <c r="D30" s="31">
        <f t="shared" ref="D30:E30" si="3">D31+D34+D36</f>
        <v>2500</v>
      </c>
      <c r="E30" s="31">
        <f t="shared" si="3"/>
        <v>11116</v>
      </c>
      <c r="F30" s="36"/>
    </row>
    <row r="31" spans="1:6" ht="51" customHeight="1">
      <c r="A31" s="8"/>
      <c r="B31" s="37" t="s">
        <v>28</v>
      </c>
      <c r="C31" s="110">
        <f>C32+C33</f>
        <v>6838</v>
      </c>
      <c r="D31" s="110">
        <f t="shared" ref="D31:E31" si="4">D32+D33</f>
        <v>2500</v>
      </c>
      <c r="E31" s="110">
        <f t="shared" si="4"/>
        <v>9338</v>
      </c>
      <c r="F31" s="36"/>
    </row>
    <row r="32" spans="1:6" ht="45.75" customHeight="1">
      <c r="A32" s="8"/>
      <c r="B32" s="39" t="s">
        <v>29</v>
      </c>
      <c r="C32" s="40">
        <v>3383</v>
      </c>
      <c r="D32" s="41">
        <v>2500</v>
      </c>
      <c r="E32" s="111">
        <f t="shared" ref="E32:E37" si="5">C32+D32</f>
        <v>5883</v>
      </c>
      <c r="F32" s="42"/>
    </row>
    <row r="33" spans="1:7" ht="45.75" customHeight="1">
      <c r="A33" s="8"/>
      <c r="B33" s="43" t="s">
        <v>197</v>
      </c>
      <c r="C33" s="40">
        <v>3455</v>
      </c>
      <c r="D33" s="41"/>
      <c r="E33" s="111">
        <f t="shared" si="5"/>
        <v>3455</v>
      </c>
      <c r="F33" s="14"/>
    </row>
    <row r="34" spans="1:7" ht="45" customHeight="1">
      <c r="A34" s="8"/>
      <c r="B34" s="44" t="s">
        <v>30</v>
      </c>
      <c r="C34" s="31">
        <v>1063</v>
      </c>
      <c r="D34" s="21"/>
      <c r="E34" s="56">
        <f t="shared" si="5"/>
        <v>1063</v>
      </c>
      <c r="F34" s="45"/>
      <c r="G34" s="46"/>
    </row>
    <row r="35" spans="1:7" ht="30.75" customHeight="1">
      <c r="A35" s="8"/>
      <c r="B35" s="44" t="s">
        <v>31</v>
      </c>
      <c r="C35" s="31"/>
      <c r="D35" s="21"/>
      <c r="E35" s="56">
        <f t="shared" si="5"/>
        <v>0</v>
      </c>
      <c r="F35" s="47"/>
    </row>
    <row r="36" spans="1:7" ht="30" customHeight="1">
      <c r="A36" s="8"/>
      <c r="B36" s="44" t="s">
        <v>32</v>
      </c>
      <c r="C36" s="31">
        <v>715</v>
      </c>
      <c r="D36" s="21"/>
      <c r="E36" s="56">
        <f t="shared" si="5"/>
        <v>715</v>
      </c>
      <c r="F36" s="47"/>
    </row>
    <row r="37" spans="1:7" ht="1.5" hidden="1" customHeight="1">
      <c r="A37" s="8"/>
      <c r="B37" s="48" t="s">
        <v>33</v>
      </c>
      <c r="C37" s="31"/>
      <c r="D37" s="21"/>
      <c r="E37" s="109">
        <f t="shared" si="5"/>
        <v>0</v>
      </c>
      <c r="F37" s="47"/>
    </row>
    <row r="38" spans="1:7" ht="24.75" customHeight="1">
      <c r="A38" s="8"/>
      <c r="B38" s="48" t="s">
        <v>34</v>
      </c>
      <c r="C38" s="49">
        <f>C39+C40+C41+C42</f>
        <v>2736</v>
      </c>
      <c r="D38" s="49">
        <f t="shared" ref="D38:E38" si="6">D39+D40+D41+D42</f>
        <v>0</v>
      </c>
      <c r="E38" s="49">
        <f t="shared" si="6"/>
        <v>2736</v>
      </c>
      <c r="F38" s="47"/>
    </row>
    <row r="39" spans="1:7" ht="23.25" customHeight="1">
      <c r="A39" s="8"/>
      <c r="B39" s="50" t="s">
        <v>198</v>
      </c>
      <c r="C39" s="51">
        <v>129</v>
      </c>
      <c r="D39" s="20">
        <v>100</v>
      </c>
      <c r="E39" s="117">
        <f>C39+D39</f>
        <v>229</v>
      </c>
      <c r="F39" s="47"/>
    </row>
    <row r="40" spans="1:7" ht="19.5" customHeight="1">
      <c r="A40" s="8"/>
      <c r="B40" s="50" t="s">
        <v>35</v>
      </c>
      <c r="C40" s="51">
        <v>2113</v>
      </c>
      <c r="D40" s="20">
        <v>-200</v>
      </c>
      <c r="E40" s="117">
        <f>C40+D40</f>
        <v>1913</v>
      </c>
      <c r="F40" s="47"/>
    </row>
    <row r="41" spans="1:7" ht="21" customHeight="1">
      <c r="A41" s="8"/>
      <c r="B41" s="50" t="s">
        <v>199</v>
      </c>
      <c r="C41" s="51">
        <v>115</v>
      </c>
      <c r="D41" s="20"/>
      <c r="E41" s="117">
        <f>C41+D41</f>
        <v>115</v>
      </c>
      <c r="F41" s="47"/>
    </row>
    <row r="42" spans="1:7" ht="22.5" customHeight="1">
      <c r="A42" s="8"/>
      <c r="B42" s="50" t="s">
        <v>200</v>
      </c>
      <c r="C42" s="51">
        <v>379</v>
      </c>
      <c r="D42" s="20">
        <v>100</v>
      </c>
      <c r="E42" s="117">
        <f>C42+D42</f>
        <v>479</v>
      </c>
      <c r="F42" s="47"/>
    </row>
    <row r="43" spans="1:7" ht="0.75" hidden="1" customHeight="1">
      <c r="A43" s="8"/>
      <c r="B43" s="48"/>
      <c r="C43" s="49"/>
      <c r="D43" s="21"/>
      <c r="E43" s="21"/>
      <c r="F43" s="47"/>
    </row>
    <row r="44" spans="1:7" ht="0.75" hidden="1" customHeight="1">
      <c r="A44" s="8"/>
      <c r="B44" s="48" t="s">
        <v>36</v>
      </c>
      <c r="C44" s="31"/>
      <c r="D44" s="21"/>
      <c r="E44" s="56">
        <f>C44+D44</f>
        <v>0</v>
      </c>
      <c r="F44" s="14"/>
    </row>
    <row r="45" spans="1:7" ht="36.75" customHeight="1">
      <c r="A45" s="8"/>
      <c r="B45" s="112" t="s">
        <v>37</v>
      </c>
      <c r="C45" s="38">
        <f>C46+C47+C48+C49</f>
        <v>2500</v>
      </c>
      <c r="D45" s="38">
        <f t="shared" ref="D45:E45" si="7">D46+D47+D48+D49</f>
        <v>1450</v>
      </c>
      <c r="E45" s="38">
        <f t="shared" si="7"/>
        <v>3950</v>
      </c>
      <c r="F45" s="14"/>
    </row>
    <row r="46" spans="1:7" ht="33" hidden="1" customHeight="1">
      <c r="A46" s="8"/>
      <c r="B46" s="25" t="s">
        <v>38</v>
      </c>
      <c r="C46" s="53"/>
      <c r="D46" s="54"/>
      <c r="E46" s="54">
        <f>C46+D46</f>
        <v>0</v>
      </c>
      <c r="F46" s="14"/>
    </row>
    <row r="47" spans="1:7" ht="36" customHeight="1">
      <c r="A47" s="8"/>
      <c r="B47" s="25" t="s">
        <v>39</v>
      </c>
      <c r="C47" s="53">
        <v>2000</v>
      </c>
      <c r="D47" s="54"/>
      <c r="E47" s="63">
        <f>C47+D47</f>
        <v>2000</v>
      </c>
      <c r="F47" s="47" t="s">
        <v>40</v>
      </c>
    </row>
    <row r="48" spans="1:7" ht="35.25" customHeight="1">
      <c r="A48" s="8"/>
      <c r="B48" s="25" t="s">
        <v>41</v>
      </c>
      <c r="C48" s="53"/>
      <c r="D48" s="63">
        <v>1900</v>
      </c>
      <c r="E48" s="63">
        <f>C48+D48</f>
        <v>1900</v>
      </c>
      <c r="F48" s="47"/>
    </row>
    <row r="49" spans="1:7" ht="48" customHeight="1">
      <c r="A49" s="8"/>
      <c r="B49" s="25" t="s">
        <v>201</v>
      </c>
      <c r="C49" s="53">
        <v>500</v>
      </c>
      <c r="D49" s="63">
        <v>-450</v>
      </c>
      <c r="E49" s="63">
        <f>C49+D49</f>
        <v>50</v>
      </c>
      <c r="F49" s="47"/>
    </row>
    <row r="50" spans="1:7" ht="39" customHeight="1">
      <c r="A50" s="8"/>
      <c r="B50" s="113" t="s">
        <v>195</v>
      </c>
      <c r="C50" s="38">
        <f>C51+C52+C53+C54</f>
        <v>849</v>
      </c>
      <c r="D50" s="38">
        <f t="shared" ref="D50:E50" si="8">D51+D52+D53+D54</f>
        <v>151</v>
      </c>
      <c r="E50" s="38">
        <f t="shared" si="8"/>
        <v>1000</v>
      </c>
      <c r="F50" s="45"/>
      <c r="G50" s="46"/>
    </row>
    <row r="51" spans="1:7" ht="33.75" customHeight="1">
      <c r="A51" s="8"/>
      <c r="B51" s="55" t="s">
        <v>202</v>
      </c>
      <c r="C51" s="53">
        <v>0</v>
      </c>
      <c r="D51" s="63">
        <v>151</v>
      </c>
      <c r="E51" s="63">
        <f>C51+D51</f>
        <v>151</v>
      </c>
      <c r="F51" s="42"/>
    </row>
    <row r="52" spans="1:7" ht="32.25" customHeight="1">
      <c r="A52" s="8"/>
      <c r="B52" s="55" t="s">
        <v>42</v>
      </c>
      <c r="C52" s="53">
        <v>849</v>
      </c>
      <c r="D52" s="63"/>
      <c r="E52" s="63">
        <f>C52+D52</f>
        <v>849</v>
      </c>
      <c r="F52" s="42"/>
    </row>
    <row r="53" spans="1:7" ht="34.5" hidden="1" customHeight="1">
      <c r="A53" s="8"/>
      <c r="B53" s="55" t="s">
        <v>43</v>
      </c>
      <c r="C53" s="53"/>
      <c r="D53" s="54"/>
      <c r="E53" s="54">
        <f>C53+D53</f>
        <v>0</v>
      </c>
      <c r="F53" s="42"/>
    </row>
    <row r="54" spans="1:7" ht="32.25" hidden="1" customHeight="1">
      <c r="A54" s="8"/>
      <c r="B54" s="55" t="s">
        <v>44</v>
      </c>
      <c r="C54" s="53"/>
      <c r="D54" s="54"/>
      <c r="E54" s="54">
        <f>C54+D54</f>
        <v>0</v>
      </c>
      <c r="F54" s="42"/>
    </row>
    <row r="55" spans="1:7" ht="33.75" customHeight="1">
      <c r="A55" s="8"/>
      <c r="B55" s="114" t="s">
        <v>45</v>
      </c>
      <c r="C55" s="31">
        <f>C56+C123+C128+C131+C132+C143</f>
        <v>2622</v>
      </c>
      <c r="D55" s="31">
        <f t="shared" ref="D55:E55" si="9">D56+D123+D128+D131+D132+D143</f>
        <v>999</v>
      </c>
      <c r="E55" s="31">
        <f t="shared" si="9"/>
        <v>3621</v>
      </c>
      <c r="F55" s="47"/>
    </row>
    <row r="56" spans="1:7" ht="50.25" customHeight="1">
      <c r="A56" s="8"/>
      <c r="B56" s="55" t="s">
        <v>46</v>
      </c>
      <c r="C56" s="31">
        <f>C57+C63+C70+C78+C81+C84+C87+C93+C98+C102+C112+C121</f>
        <v>1618</v>
      </c>
      <c r="D56" s="31">
        <f t="shared" ref="D56:E56" si="10">D57+D63+D70+D78+D81+D84+D87+D93+D98+D102+D112+D121</f>
        <v>-554</v>
      </c>
      <c r="E56" s="31">
        <f t="shared" si="10"/>
        <v>1064</v>
      </c>
      <c r="F56" s="46"/>
      <c r="G56" s="57"/>
    </row>
    <row r="57" spans="1:7" ht="23.25" customHeight="1">
      <c r="A57" s="8"/>
      <c r="B57" s="50" t="s">
        <v>47</v>
      </c>
      <c r="C57" s="31">
        <f>C58+C59+C60+C61+C62</f>
        <v>40</v>
      </c>
      <c r="D57" s="31">
        <f t="shared" ref="D57:E57" si="11">D58+D59+D60+D61+D62</f>
        <v>-10</v>
      </c>
      <c r="E57" s="31">
        <f t="shared" si="11"/>
        <v>30</v>
      </c>
      <c r="F57" s="47"/>
    </row>
    <row r="58" spans="1:7" ht="23.25" customHeight="1">
      <c r="A58" s="8"/>
      <c r="B58" s="58" t="s">
        <v>48</v>
      </c>
      <c r="C58" s="59"/>
      <c r="D58" s="59"/>
      <c r="E58" s="60">
        <f>C58+D58</f>
        <v>0</v>
      </c>
      <c r="F58" s="47"/>
    </row>
    <row r="59" spans="1:7" ht="21.75" customHeight="1">
      <c r="A59" s="8"/>
      <c r="B59" s="58" t="s">
        <v>49</v>
      </c>
      <c r="C59" s="59">
        <v>12</v>
      </c>
      <c r="D59" s="59"/>
      <c r="E59" s="60">
        <f>C59+D59</f>
        <v>12</v>
      </c>
      <c r="F59" s="47"/>
    </row>
    <row r="60" spans="1:7" ht="23.25" customHeight="1">
      <c r="A60" s="8"/>
      <c r="B60" s="58" t="s">
        <v>50</v>
      </c>
      <c r="C60" s="59">
        <v>5</v>
      </c>
      <c r="D60" s="59"/>
      <c r="E60" s="60">
        <f>C60+D60</f>
        <v>5</v>
      </c>
      <c r="F60" s="47"/>
    </row>
    <row r="61" spans="1:7" ht="24" customHeight="1">
      <c r="A61" s="8"/>
      <c r="B61" s="58" t="s">
        <v>51</v>
      </c>
      <c r="C61" s="59">
        <v>13</v>
      </c>
      <c r="D61" s="59">
        <v>-10</v>
      </c>
      <c r="E61" s="60">
        <f>C61+D61</f>
        <v>3</v>
      </c>
      <c r="F61" s="47"/>
    </row>
    <row r="62" spans="1:7" ht="21.75" customHeight="1">
      <c r="A62" s="8"/>
      <c r="B62" s="58" t="s">
        <v>52</v>
      </c>
      <c r="C62" s="59">
        <v>10</v>
      </c>
      <c r="D62" s="59"/>
      <c r="E62" s="60">
        <f>C62+D62</f>
        <v>10</v>
      </c>
      <c r="F62" s="47"/>
    </row>
    <row r="63" spans="1:7" ht="22.5" customHeight="1">
      <c r="A63" s="8"/>
      <c r="B63" s="50" t="s">
        <v>53</v>
      </c>
      <c r="C63" s="31">
        <f>C64+C65+C66+C67+C68+C69</f>
        <v>104</v>
      </c>
      <c r="D63" s="31">
        <f t="shared" ref="D63:E63" si="12">D64+D65+D66+D67+D68+D69</f>
        <v>8</v>
      </c>
      <c r="E63" s="31">
        <f t="shared" si="12"/>
        <v>112</v>
      </c>
      <c r="F63" s="47"/>
    </row>
    <row r="64" spans="1:7" ht="21" customHeight="1">
      <c r="A64" s="8"/>
      <c r="B64" s="58" t="s">
        <v>54</v>
      </c>
      <c r="C64" s="59">
        <v>10</v>
      </c>
      <c r="D64" s="59"/>
      <c r="E64" s="60">
        <f t="shared" ref="E64:E69" si="13">C64+D64</f>
        <v>10</v>
      </c>
      <c r="F64" s="47"/>
    </row>
    <row r="65" spans="1:6" ht="22.5" customHeight="1">
      <c r="A65" s="8"/>
      <c r="B65" s="58" t="s">
        <v>55</v>
      </c>
      <c r="C65" s="59">
        <v>3</v>
      </c>
      <c r="D65" s="31"/>
      <c r="E65" s="60">
        <f t="shared" si="13"/>
        <v>3</v>
      </c>
      <c r="F65" s="47"/>
    </row>
    <row r="66" spans="1:6" ht="31.5" customHeight="1">
      <c r="A66" s="8"/>
      <c r="B66" s="58" t="s">
        <v>56</v>
      </c>
      <c r="C66" s="59">
        <v>90</v>
      </c>
      <c r="D66" s="31"/>
      <c r="E66" s="60">
        <f t="shared" si="13"/>
        <v>90</v>
      </c>
      <c r="F66" s="47"/>
    </row>
    <row r="67" spans="1:6" ht="31.5" customHeight="1">
      <c r="A67" s="118"/>
      <c r="B67" s="125" t="s">
        <v>208</v>
      </c>
      <c r="C67" s="59"/>
      <c r="D67" s="31">
        <v>4</v>
      </c>
      <c r="E67" s="60">
        <f t="shared" si="13"/>
        <v>4</v>
      </c>
      <c r="F67" s="47"/>
    </row>
    <row r="68" spans="1:6" ht="33" customHeight="1">
      <c r="A68" s="8"/>
      <c r="B68" s="58" t="s">
        <v>57</v>
      </c>
      <c r="C68" s="59"/>
      <c r="D68" s="59">
        <v>4</v>
      </c>
      <c r="E68" s="60">
        <f t="shared" si="13"/>
        <v>4</v>
      </c>
      <c r="F68" s="47"/>
    </row>
    <row r="69" spans="1:6" ht="26.25" customHeight="1">
      <c r="A69" s="8"/>
      <c r="B69" s="58" t="s">
        <v>58</v>
      </c>
      <c r="C69" s="59">
        <v>1</v>
      </c>
      <c r="D69" s="31"/>
      <c r="E69" s="60">
        <f t="shared" si="13"/>
        <v>1</v>
      </c>
      <c r="F69" s="47"/>
    </row>
    <row r="70" spans="1:6" ht="24.75" customHeight="1">
      <c r="A70" s="8"/>
      <c r="B70" s="50" t="s">
        <v>59</v>
      </c>
      <c r="C70" s="31">
        <f>C71+C72+C73+C74+C75+C76+C77</f>
        <v>49</v>
      </c>
      <c r="D70" s="31">
        <f t="shared" ref="D70:E70" si="14">D71+D72+D73+D74+D75+D76+D77</f>
        <v>11</v>
      </c>
      <c r="E70" s="31">
        <f t="shared" si="14"/>
        <v>60</v>
      </c>
      <c r="F70" s="47"/>
    </row>
    <row r="71" spans="1:6" ht="27.75" customHeight="1">
      <c r="A71" s="8"/>
      <c r="B71" s="58" t="s">
        <v>60</v>
      </c>
      <c r="C71" s="59">
        <v>2</v>
      </c>
      <c r="D71" s="59"/>
      <c r="E71" s="60">
        <f t="shared" ref="E71:E77" si="15">C71+D71</f>
        <v>2</v>
      </c>
      <c r="F71" s="47"/>
    </row>
    <row r="72" spans="1:6" ht="27.75" customHeight="1">
      <c r="A72" s="8"/>
      <c r="B72" s="58" t="s">
        <v>61</v>
      </c>
      <c r="C72" s="59">
        <v>3</v>
      </c>
      <c r="D72" s="59">
        <v>11</v>
      </c>
      <c r="E72" s="60">
        <f t="shared" si="15"/>
        <v>14</v>
      </c>
      <c r="F72" s="47"/>
    </row>
    <row r="73" spans="1:6" ht="27" customHeight="1">
      <c r="A73" s="8"/>
      <c r="B73" s="58" t="s">
        <v>62</v>
      </c>
      <c r="C73" s="59">
        <v>40</v>
      </c>
      <c r="D73" s="59"/>
      <c r="E73" s="60">
        <f t="shared" si="15"/>
        <v>40</v>
      </c>
      <c r="F73" s="47"/>
    </row>
    <row r="74" spans="1:6" ht="24.75" customHeight="1">
      <c r="A74" s="8"/>
      <c r="B74" s="58" t="s">
        <v>63</v>
      </c>
      <c r="C74" s="59"/>
      <c r="D74" s="59"/>
      <c r="E74" s="60">
        <f t="shared" si="15"/>
        <v>0</v>
      </c>
      <c r="F74" s="47"/>
    </row>
    <row r="75" spans="1:6" ht="27" customHeight="1">
      <c r="A75" s="8"/>
      <c r="B75" s="58" t="s">
        <v>64</v>
      </c>
      <c r="C75" s="59">
        <v>3</v>
      </c>
      <c r="D75" s="59"/>
      <c r="E75" s="60">
        <f t="shared" si="15"/>
        <v>3</v>
      </c>
      <c r="F75" s="47"/>
    </row>
    <row r="76" spans="1:6" ht="29.25" customHeight="1">
      <c r="A76" s="8"/>
      <c r="B76" s="58" t="s">
        <v>65</v>
      </c>
      <c r="C76" s="59"/>
      <c r="D76" s="59"/>
      <c r="E76" s="60">
        <f t="shared" si="15"/>
        <v>0</v>
      </c>
      <c r="F76" s="47"/>
    </row>
    <row r="77" spans="1:6" ht="28.5" customHeight="1">
      <c r="A77" s="8"/>
      <c r="B77" s="58" t="s">
        <v>66</v>
      </c>
      <c r="C77" s="59">
        <v>1</v>
      </c>
      <c r="D77" s="59"/>
      <c r="E77" s="60">
        <f t="shared" si="15"/>
        <v>1</v>
      </c>
      <c r="F77" s="47"/>
    </row>
    <row r="78" spans="1:6" ht="29.25" customHeight="1">
      <c r="A78" s="8"/>
      <c r="B78" s="50" t="s">
        <v>67</v>
      </c>
      <c r="C78" s="31">
        <f>C79+C80</f>
        <v>57</v>
      </c>
      <c r="D78" s="31">
        <f t="shared" ref="D78:E78" si="16">D79+D80</f>
        <v>-37</v>
      </c>
      <c r="E78" s="31">
        <f t="shared" si="16"/>
        <v>20</v>
      </c>
      <c r="F78" s="47"/>
    </row>
    <row r="79" spans="1:6" ht="27.75" customHeight="1">
      <c r="A79" s="8"/>
      <c r="B79" s="58" t="s">
        <v>68</v>
      </c>
      <c r="C79" s="59">
        <v>45</v>
      </c>
      <c r="D79" s="59">
        <v>-37</v>
      </c>
      <c r="E79" s="60">
        <f>C79+D79</f>
        <v>8</v>
      </c>
      <c r="F79" s="47"/>
    </row>
    <row r="80" spans="1:6" ht="30" customHeight="1">
      <c r="A80" s="8"/>
      <c r="B80" s="58" t="s">
        <v>69</v>
      </c>
      <c r="C80" s="59">
        <v>12</v>
      </c>
      <c r="D80" s="59"/>
      <c r="E80" s="60">
        <f>C80+D80</f>
        <v>12</v>
      </c>
      <c r="F80" s="47"/>
    </row>
    <row r="81" spans="1:6" ht="30" customHeight="1">
      <c r="A81" s="8"/>
      <c r="B81" s="50" t="s">
        <v>70</v>
      </c>
      <c r="C81" s="31">
        <f>C82+C83</f>
        <v>14</v>
      </c>
      <c r="D81" s="31">
        <f t="shared" ref="D81:E81" si="17">D82+D83</f>
        <v>-14</v>
      </c>
      <c r="E81" s="31">
        <f t="shared" si="17"/>
        <v>0</v>
      </c>
      <c r="F81" s="47"/>
    </row>
    <row r="82" spans="1:6" ht="28.5" customHeight="1">
      <c r="A82" s="8"/>
      <c r="B82" s="58" t="s">
        <v>71</v>
      </c>
      <c r="C82" s="59">
        <v>9</v>
      </c>
      <c r="D82" s="59">
        <v>-9</v>
      </c>
      <c r="E82" s="60">
        <f>C82+D82</f>
        <v>0</v>
      </c>
      <c r="F82" s="47"/>
    </row>
    <row r="83" spans="1:6" ht="26.25" customHeight="1">
      <c r="A83" s="8"/>
      <c r="B83" s="58" t="s">
        <v>72</v>
      </c>
      <c r="C83" s="59">
        <v>5</v>
      </c>
      <c r="D83" s="59">
        <v>-5</v>
      </c>
      <c r="E83" s="60">
        <f>C83+D83</f>
        <v>0</v>
      </c>
      <c r="F83" s="47"/>
    </row>
    <row r="84" spans="1:6" ht="24" customHeight="1">
      <c r="A84" s="8"/>
      <c r="B84" s="50" t="s">
        <v>73</v>
      </c>
      <c r="C84" s="31">
        <f>C85</f>
        <v>0</v>
      </c>
      <c r="D84" s="31">
        <f>D85</f>
        <v>0</v>
      </c>
      <c r="E84" s="56">
        <f>E85</f>
        <v>0</v>
      </c>
      <c r="F84" s="47"/>
    </row>
    <row r="85" spans="1:6" ht="21.75" customHeight="1">
      <c r="A85" s="8"/>
      <c r="B85" s="58" t="s">
        <v>74</v>
      </c>
      <c r="C85" s="59"/>
      <c r="D85" s="59"/>
      <c r="E85" s="60">
        <f>C85+D85</f>
        <v>0</v>
      </c>
      <c r="F85" s="47"/>
    </row>
    <row r="86" spans="1:6" ht="24" customHeight="1">
      <c r="A86" s="8"/>
      <c r="B86" s="50"/>
      <c r="C86" s="31"/>
      <c r="D86" s="31"/>
      <c r="E86" s="61"/>
      <c r="F86" s="47"/>
    </row>
    <row r="87" spans="1:6" ht="24" customHeight="1">
      <c r="A87" s="8"/>
      <c r="B87" s="50" t="s">
        <v>75</v>
      </c>
      <c r="C87" s="31">
        <f>C88+C89+C90+C91</f>
        <v>75</v>
      </c>
      <c r="D87" s="31">
        <f t="shared" ref="D87:E87" si="18">D88+D89+D90+D91</f>
        <v>0</v>
      </c>
      <c r="E87" s="31">
        <f t="shared" si="18"/>
        <v>75</v>
      </c>
      <c r="F87" s="47"/>
    </row>
    <row r="88" spans="1:6" ht="28.5" customHeight="1">
      <c r="A88" s="8"/>
      <c r="B88" s="58" t="s">
        <v>76</v>
      </c>
      <c r="C88" s="59">
        <v>23</v>
      </c>
      <c r="D88" s="59"/>
      <c r="E88" s="60">
        <f>C88+D88</f>
        <v>23</v>
      </c>
      <c r="F88" s="47"/>
    </row>
    <row r="89" spans="1:6" ht="27.75" customHeight="1">
      <c r="A89" s="8"/>
      <c r="B89" s="58" t="s">
        <v>77</v>
      </c>
      <c r="C89" s="59">
        <v>4</v>
      </c>
      <c r="D89" s="59"/>
      <c r="E89" s="60">
        <f>C89+D89</f>
        <v>4</v>
      </c>
      <c r="F89" s="47"/>
    </row>
    <row r="90" spans="1:6" ht="27.75" customHeight="1">
      <c r="A90" s="8"/>
      <c r="B90" s="58" t="s">
        <v>78</v>
      </c>
      <c r="C90" s="59">
        <v>45</v>
      </c>
      <c r="D90" s="59"/>
      <c r="E90" s="60">
        <f>C90+D90</f>
        <v>45</v>
      </c>
      <c r="F90" s="47"/>
    </row>
    <row r="91" spans="1:6" ht="27" customHeight="1">
      <c r="A91" s="8"/>
      <c r="B91" s="58" t="s">
        <v>79</v>
      </c>
      <c r="C91" s="59">
        <v>3</v>
      </c>
      <c r="D91" s="121"/>
      <c r="E91" s="122">
        <f>C91+D91</f>
        <v>3</v>
      </c>
      <c r="F91" s="47"/>
    </row>
    <row r="92" spans="1:6" ht="28.5" customHeight="1">
      <c r="A92" s="8"/>
      <c r="B92" s="58"/>
      <c r="C92" s="59"/>
      <c r="D92" s="59"/>
      <c r="E92" s="126"/>
      <c r="F92" s="47"/>
    </row>
    <row r="93" spans="1:6" ht="24.75" customHeight="1">
      <c r="A93" s="8"/>
      <c r="B93" s="50" t="s">
        <v>80</v>
      </c>
      <c r="C93" s="31">
        <f>C94+C95+C96</f>
        <v>16</v>
      </c>
      <c r="D93" s="31">
        <f>D94+D95+D96</f>
        <v>0</v>
      </c>
      <c r="E93" s="56">
        <f>E94+E95+E96</f>
        <v>16</v>
      </c>
      <c r="F93" s="47"/>
    </row>
    <row r="94" spans="1:6" ht="24.75" customHeight="1">
      <c r="A94" s="8"/>
      <c r="B94" s="58" t="s">
        <v>81</v>
      </c>
      <c r="C94" s="59">
        <v>5</v>
      </c>
      <c r="D94" s="59"/>
      <c r="E94" s="62">
        <f>C94+D94</f>
        <v>5</v>
      </c>
      <c r="F94" s="47"/>
    </row>
    <row r="95" spans="1:6" ht="24" customHeight="1">
      <c r="A95" s="8"/>
      <c r="B95" s="58" t="s">
        <v>82</v>
      </c>
      <c r="C95" s="59">
        <v>10</v>
      </c>
      <c r="D95" s="59"/>
      <c r="E95" s="62">
        <f>C95+D95</f>
        <v>10</v>
      </c>
      <c r="F95" s="47"/>
    </row>
    <row r="96" spans="1:6" ht="27" customHeight="1">
      <c r="A96" s="8"/>
      <c r="B96" s="58" t="s">
        <v>83</v>
      </c>
      <c r="C96" s="59">
        <v>1</v>
      </c>
      <c r="D96" s="59"/>
      <c r="E96" s="62">
        <f>C96+D96</f>
        <v>1</v>
      </c>
      <c r="F96" s="47"/>
    </row>
    <row r="97" spans="1:6" ht="27" customHeight="1">
      <c r="A97" s="8"/>
      <c r="B97" s="58" t="s">
        <v>84</v>
      </c>
      <c r="C97" s="59"/>
      <c r="D97" s="59"/>
      <c r="E97" s="62"/>
      <c r="F97" s="47"/>
    </row>
    <row r="98" spans="1:6" ht="27.75" customHeight="1">
      <c r="A98" s="8"/>
      <c r="B98" s="50" t="s">
        <v>85</v>
      </c>
      <c r="C98" s="31">
        <f>C99+C100</f>
        <v>16</v>
      </c>
      <c r="D98" s="31">
        <f>D99+D100</f>
        <v>0</v>
      </c>
      <c r="E98" s="56">
        <f>E99+E100</f>
        <v>16</v>
      </c>
      <c r="F98" s="47"/>
    </row>
    <row r="99" spans="1:6" ht="26.25" customHeight="1">
      <c r="A99" s="8"/>
      <c r="B99" s="58" t="s">
        <v>86</v>
      </c>
      <c r="C99" s="59">
        <v>8</v>
      </c>
      <c r="D99" s="59"/>
      <c r="E99" s="62">
        <f>C99+D99</f>
        <v>8</v>
      </c>
      <c r="F99" s="47"/>
    </row>
    <row r="100" spans="1:6" ht="25.5" customHeight="1">
      <c r="A100" s="8"/>
      <c r="B100" s="58" t="s">
        <v>87</v>
      </c>
      <c r="C100" s="59">
        <v>8</v>
      </c>
      <c r="D100" s="59"/>
      <c r="E100" s="60">
        <f>C100+D100</f>
        <v>8</v>
      </c>
      <c r="F100" s="47"/>
    </row>
    <row r="101" spans="1:6" ht="30.75" customHeight="1">
      <c r="A101" s="8"/>
      <c r="B101" s="50"/>
      <c r="C101" s="59"/>
      <c r="D101" s="59"/>
      <c r="E101" s="60"/>
      <c r="F101" s="47"/>
    </row>
    <row r="102" spans="1:6" ht="30" customHeight="1">
      <c r="A102" s="8"/>
      <c r="B102" s="50" t="s">
        <v>88</v>
      </c>
      <c r="C102" s="31">
        <f>C103+C104+C105+C106+C107+C109+C110+C111+C108</f>
        <v>32</v>
      </c>
      <c r="D102" s="31">
        <f t="shared" ref="D102:E102" si="19">D103+D104+D105+D106+D107+D109+D110+D111+D108</f>
        <v>38</v>
      </c>
      <c r="E102" s="31">
        <f t="shared" si="19"/>
        <v>70</v>
      </c>
      <c r="F102" s="47"/>
    </row>
    <row r="103" spans="1:6" ht="32.25" customHeight="1">
      <c r="A103" s="8"/>
      <c r="B103" s="58" t="s">
        <v>89</v>
      </c>
      <c r="C103" s="59"/>
      <c r="D103" s="59">
        <v>8</v>
      </c>
      <c r="E103" s="60">
        <f t="shared" ref="E103:E111" si="20">C103+D103</f>
        <v>8</v>
      </c>
      <c r="F103" s="47"/>
    </row>
    <row r="104" spans="1:6" ht="31.5" customHeight="1">
      <c r="A104" s="8"/>
      <c r="B104" s="58" t="s">
        <v>90</v>
      </c>
      <c r="C104" s="59"/>
      <c r="D104" s="59">
        <v>2</v>
      </c>
      <c r="E104" s="60">
        <f t="shared" si="20"/>
        <v>2</v>
      </c>
      <c r="F104" s="47"/>
    </row>
    <row r="105" spans="1:6" ht="40.5" customHeight="1">
      <c r="A105" s="8"/>
      <c r="B105" s="58" t="s">
        <v>91</v>
      </c>
      <c r="C105" s="59"/>
      <c r="D105" s="59">
        <v>3</v>
      </c>
      <c r="E105" s="60">
        <f t="shared" si="20"/>
        <v>3</v>
      </c>
      <c r="F105" s="47"/>
    </row>
    <row r="106" spans="1:6" ht="39" customHeight="1">
      <c r="A106" s="8"/>
      <c r="B106" s="58" t="s">
        <v>92</v>
      </c>
      <c r="C106" s="59">
        <v>20</v>
      </c>
      <c r="D106" s="59"/>
      <c r="E106" s="60">
        <f t="shared" si="20"/>
        <v>20</v>
      </c>
      <c r="F106" s="47"/>
    </row>
    <row r="107" spans="1:6" ht="37.5" customHeight="1">
      <c r="A107" s="8"/>
      <c r="B107" s="58" t="s">
        <v>93</v>
      </c>
      <c r="C107" s="59"/>
      <c r="D107" s="59">
        <v>25</v>
      </c>
      <c r="E107" s="60">
        <f t="shared" si="20"/>
        <v>25</v>
      </c>
      <c r="F107" s="47"/>
    </row>
    <row r="108" spans="1:6" ht="39" customHeight="1">
      <c r="A108" s="8"/>
      <c r="B108" s="58" t="s">
        <v>94</v>
      </c>
      <c r="C108" s="59">
        <v>2</v>
      </c>
      <c r="D108" s="59"/>
      <c r="E108" s="60">
        <f t="shared" si="20"/>
        <v>2</v>
      </c>
      <c r="F108" s="47"/>
    </row>
    <row r="109" spans="1:6" ht="38.25" customHeight="1">
      <c r="A109" s="8"/>
      <c r="B109" s="58" t="s">
        <v>95</v>
      </c>
      <c r="C109" s="59">
        <v>10</v>
      </c>
      <c r="D109" s="59"/>
      <c r="E109" s="60">
        <f t="shared" si="20"/>
        <v>10</v>
      </c>
      <c r="F109" s="47"/>
    </row>
    <row r="110" spans="1:6" ht="36" customHeight="1">
      <c r="A110" s="8"/>
      <c r="B110" s="58" t="s">
        <v>96</v>
      </c>
      <c r="C110" s="59"/>
      <c r="D110" s="59"/>
      <c r="E110" s="60">
        <f t="shared" si="20"/>
        <v>0</v>
      </c>
      <c r="F110" s="47"/>
    </row>
    <row r="111" spans="1:6" ht="39" customHeight="1">
      <c r="A111" s="8"/>
      <c r="B111" s="58" t="s">
        <v>97</v>
      </c>
      <c r="C111" s="59"/>
      <c r="D111" s="59"/>
      <c r="E111" s="60">
        <f t="shared" si="20"/>
        <v>0</v>
      </c>
      <c r="F111" s="47"/>
    </row>
    <row r="112" spans="1:6" ht="39" customHeight="1">
      <c r="A112" s="8"/>
      <c r="B112" s="50" t="s">
        <v>98</v>
      </c>
      <c r="C112" s="31">
        <f>C113+C114+C115+C116+C117+C118+C119+C120</f>
        <v>640</v>
      </c>
      <c r="D112" s="31">
        <f t="shared" ref="D112:E112" si="21">D113+D114+D115+D116+D117+D118+D119+D120</f>
        <v>0</v>
      </c>
      <c r="E112" s="31">
        <f t="shared" si="21"/>
        <v>640</v>
      </c>
      <c r="F112" s="47"/>
    </row>
    <row r="113" spans="1:6" ht="35.25" customHeight="1">
      <c r="A113" s="8"/>
      <c r="B113" s="58" t="s">
        <v>99</v>
      </c>
      <c r="C113" s="59">
        <v>15</v>
      </c>
      <c r="D113" s="121"/>
      <c r="E113" s="122">
        <f t="shared" ref="E113:E120" si="22">C113+D113</f>
        <v>15</v>
      </c>
      <c r="F113" s="47"/>
    </row>
    <row r="114" spans="1:6" ht="37.5" customHeight="1">
      <c r="A114" s="8"/>
      <c r="B114" s="58" t="s">
        <v>100</v>
      </c>
      <c r="C114" s="59">
        <v>5</v>
      </c>
      <c r="D114" s="121"/>
      <c r="E114" s="122">
        <f t="shared" si="22"/>
        <v>5</v>
      </c>
      <c r="F114" s="47"/>
    </row>
    <row r="115" spans="1:6" ht="38.25" customHeight="1">
      <c r="A115" s="8"/>
      <c r="B115" s="58" t="s">
        <v>101</v>
      </c>
      <c r="C115" s="59"/>
      <c r="D115" s="121"/>
      <c r="E115" s="122">
        <f t="shared" si="22"/>
        <v>0</v>
      </c>
      <c r="F115" s="47"/>
    </row>
    <row r="116" spans="1:6" ht="38.25" customHeight="1">
      <c r="A116" s="8"/>
      <c r="B116" s="58" t="s">
        <v>102</v>
      </c>
      <c r="C116" s="59">
        <v>10</v>
      </c>
      <c r="D116" s="121"/>
      <c r="E116" s="122">
        <f t="shared" si="22"/>
        <v>10</v>
      </c>
      <c r="F116" s="47"/>
    </row>
    <row r="117" spans="1:6" ht="35.25" customHeight="1">
      <c r="A117" s="8"/>
      <c r="B117" s="58" t="s">
        <v>103</v>
      </c>
      <c r="C117" s="59">
        <v>6</v>
      </c>
      <c r="D117" s="121"/>
      <c r="E117" s="122">
        <f t="shared" si="22"/>
        <v>6</v>
      </c>
      <c r="F117" s="47"/>
    </row>
    <row r="118" spans="1:6" ht="32.25" customHeight="1">
      <c r="A118" s="8"/>
      <c r="B118" s="58" t="s">
        <v>104</v>
      </c>
      <c r="C118" s="59">
        <v>600</v>
      </c>
      <c r="D118" s="121"/>
      <c r="E118" s="122">
        <f t="shared" si="22"/>
        <v>600</v>
      </c>
      <c r="F118" s="47"/>
    </row>
    <row r="119" spans="1:6" ht="30" customHeight="1">
      <c r="A119" s="8"/>
      <c r="B119" s="58" t="s">
        <v>105</v>
      </c>
      <c r="C119" s="59"/>
      <c r="D119" s="121"/>
      <c r="E119" s="122">
        <f t="shared" si="22"/>
        <v>0</v>
      </c>
      <c r="F119" s="47"/>
    </row>
    <row r="120" spans="1:6" ht="30.75" customHeight="1">
      <c r="A120" s="8"/>
      <c r="B120" s="58" t="s">
        <v>106</v>
      </c>
      <c r="C120" s="59">
        <v>4</v>
      </c>
      <c r="D120" s="121"/>
      <c r="E120" s="122">
        <f t="shared" si="22"/>
        <v>4</v>
      </c>
      <c r="F120" s="47"/>
    </row>
    <row r="121" spans="1:6" ht="30.75" customHeight="1">
      <c r="A121" s="118"/>
      <c r="B121" s="50" t="s">
        <v>203</v>
      </c>
      <c r="C121" s="110">
        <f>C122</f>
        <v>575</v>
      </c>
      <c r="D121" s="110">
        <f t="shared" ref="D121:E121" si="23">D122</f>
        <v>-550</v>
      </c>
      <c r="E121" s="110">
        <f t="shared" si="23"/>
        <v>25</v>
      </c>
      <c r="F121" s="47"/>
    </row>
    <row r="122" spans="1:6" ht="30.75" customHeight="1">
      <c r="A122" s="118"/>
      <c r="B122" s="120" t="s">
        <v>204</v>
      </c>
      <c r="C122" s="59">
        <v>575</v>
      </c>
      <c r="D122" s="121">
        <v>-550</v>
      </c>
      <c r="E122" s="122">
        <f>C122+D122</f>
        <v>25</v>
      </c>
      <c r="F122" s="47"/>
    </row>
    <row r="123" spans="1:6" ht="30.75" customHeight="1">
      <c r="A123" s="8"/>
      <c r="B123" s="50" t="s">
        <v>107</v>
      </c>
      <c r="C123" s="31">
        <f>C124+C126</f>
        <v>25</v>
      </c>
      <c r="D123" s="31">
        <f t="shared" ref="D123:E123" si="24">D124+D126</f>
        <v>0</v>
      </c>
      <c r="E123" s="31">
        <f t="shared" si="24"/>
        <v>25</v>
      </c>
      <c r="F123" s="47"/>
    </row>
    <row r="124" spans="1:6" ht="29.25" customHeight="1">
      <c r="A124" s="8"/>
      <c r="B124" s="50" t="s">
        <v>108</v>
      </c>
      <c r="C124" s="31">
        <f>C125</f>
        <v>0</v>
      </c>
      <c r="D124" s="31">
        <f t="shared" ref="D124:E124" si="25">D125</f>
        <v>0</v>
      </c>
      <c r="E124" s="31">
        <f t="shared" si="25"/>
        <v>0</v>
      </c>
      <c r="F124" s="47"/>
    </row>
    <row r="125" spans="1:6" ht="30" customHeight="1">
      <c r="A125" s="8"/>
      <c r="B125" s="58" t="s">
        <v>109</v>
      </c>
      <c r="C125" s="59"/>
      <c r="D125" s="121"/>
      <c r="E125" s="122">
        <f>C125+D125</f>
        <v>0</v>
      </c>
      <c r="F125" s="47"/>
    </row>
    <row r="126" spans="1:6" ht="31.5" customHeight="1">
      <c r="A126" s="8"/>
      <c r="B126" s="50" t="s">
        <v>110</v>
      </c>
      <c r="C126" s="53">
        <f>C127</f>
        <v>25</v>
      </c>
      <c r="D126" s="53">
        <f t="shared" ref="D126:E126" si="26">D127</f>
        <v>0</v>
      </c>
      <c r="E126" s="53">
        <f t="shared" si="26"/>
        <v>25</v>
      </c>
      <c r="F126" s="47"/>
    </row>
    <row r="127" spans="1:6" ht="28.5" customHeight="1">
      <c r="A127" s="8"/>
      <c r="B127" s="58" t="s">
        <v>111</v>
      </c>
      <c r="C127" s="53">
        <v>25</v>
      </c>
      <c r="D127" s="53"/>
      <c r="E127" s="64">
        <f>C127+D127</f>
        <v>25</v>
      </c>
      <c r="F127" s="47"/>
    </row>
    <row r="128" spans="1:6" ht="65.25" customHeight="1">
      <c r="A128" s="8"/>
      <c r="B128" s="65" t="s">
        <v>112</v>
      </c>
      <c r="C128" s="31">
        <f>C129+C130</f>
        <v>120</v>
      </c>
      <c r="D128" s="31">
        <f t="shared" ref="D128:E128" si="27">D129+D130</f>
        <v>0</v>
      </c>
      <c r="E128" s="31">
        <f t="shared" si="27"/>
        <v>120</v>
      </c>
      <c r="F128" s="47"/>
    </row>
    <row r="129" spans="1:6" ht="26.25" customHeight="1">
      <c r="A129" s="8"/>
      <c r="B129" s="66" t="s">
        <v>113</v>
      </c>
      <c r="C129" s="53">
        <v>100</v>
      </c>
      <c r="D129" s="53"/>
      <c r="E129" s="63">
        <f>C129+D129</f>
        <v>100</v>
      </c>
      <c r="F129" s="47"/>
    </row>
    <row r="130" spans="1:6" ht="24.75" customHeight="1">
      <c r="A130" s="8"/>
      <c r="B130" s="66" t="s">
        <v>114</v>
      </c>
      <c r="C130" s="53">
        <v>20</v>
      </c>
      <c r="D130" s="53"/>
      <c r="E130" s="63">
        <f>C130+D130</f>
        <v>20</v>
      </c>
      <c r="F130" s="47"/>
    </row>
    <row r="131" spans="1:6" ht="72" customHeight="1">
      <c r="A131" s="8"/>
      <c r="B131" s="67" t="s">
        <v>115</v>
      </c>
      <c r="C131" s="124">
        <v>25</v>
      </c>
      <c r="D131" s="31"/>
      <c r="E131" s="56">
        <f>C131+D131</f>
        <v>25</v>
      </c>
      <c r="F131" s="47"/>
    </row>
    <row r="132" spans="1:6" ht="30.75" customHeight="1">
      <c r="A132" s="8"/>
      <c r="B132" s="67" t="s">
        <v>116</v>
      </c>
      <c r="C132" s="31">
        <f>C135+C141+C134+C133</f>
        <v>312</v>
      </c>
      <c r="D132" s="31">
        <f t="shared" ref="D132:E132" si="28">D135+D141+D134+D133</f>
        <v>-130</v>
      </c>
      <c r="E132" s="31">
        <f t="shared" si="28"/>
        <v>182</v>
      </c>
      <c r="F132" s="47"/>
    </row>
    <row r="133" spans="1:6" ht="30" customHeight="1">
      <c r="A133" s="8"/>
      <c r="B133" s="28" t="s">
        <v>117</v>
      </c>
      <c r="C133" s="31">
        <v>75</v>
      </c>
      <c r="D133" s="31">
        <v>-65</v>
      </c>
      <c r="E133" s="63">
        <f>C133+D133</f>
        <v>10</v>
      </c>
      <c r="F133" s="47"/>
    </row>
    <row r="134" spans="1:6" ht="35.25" customHeight="1">
      <c r="A134" s="8"/>
      <c r="B134" s="28" t="s">
        <v>118</v>
      </c>
      <c r="C134" s="31">
        <v>75</v>
      </c>
      <c r="D134" s="53">
        <v>-65</v>
      </c>
      <c r="E134" s="63">
        <f>C134+D134</f>
        <v>10</v>
      </c>
      <c r="F134" s="47"/>
    </row>
    <row r="135" spans="1:6" ht="36" customHeight="1">
      <c r="A135" s="8"/>
      <c r="B135" s="28" t="s">
        <v>119</v>
      </c>
      <c r="C135" s="53">
        <f>C136+C137+C138+C139+C140+C141</f>
        <v>162</v>
      </c>
      <c r="D135" s="53">
        <f>D136+D137+D138+D139+D140+D141</f>
        <v>0</v>
      </c>
      <c r="E135" s="63">
        <f>E136+E137+E138+E140+E139</f>
        <v>162</v>
      </c>
      <c r="F135" s="47"/>
    </row>
    <row r="136" spans="1:6" ht="35.25" customHeight="1">
      <c r="A136" s="8"/>
      <c r="B136" s="125" t="s">
        <v>205</v>
      </c>
      <c r="C136" s="53">
        <v>2</v>
      </c>
      <c r="D136" s="53"/>
      <c r="E136" s="63">
        <f>C136+D136</f>
        <v>2</v>
      </c>
      <c r="F136" s="47"/>
    </row>
    <row r="137" spans="1:6" ht="33.75" customHeight="1">
      <c r="A137" s="8"/>
      <c r="B137" s="58" t="s">
        <v>120</v>
      </c>
      <c r="C137" s="53"/>
      <c r="D137" s="53"/>
      <c r="E137" s="63">
        <f>C137+D137</f>
        <v>0</v>
      </c>
      <c r="F137" s="47"/>
    </row>
    <row r="138" spans="1:6" ht="34.5" customHeight="1">
      <c r="A138" s="8"/>
      <c r="B138" s="58" t="s">
        <v>121</v>
      </c>
      <c r="C138" s="53">
        <v>60</v>
      </c>
      <c r="D138" s="53"/>
      <c r="E138" s="63">
        <f>C138+D138</f>
        <v>60</v>
      </c>
      <c r="F138" s="47"/>
    </row>
    <row r="139" spans="1:6" ht="35.25" customHeight="1">
      <c r="A139" s="8"/>
      <c r="B139" s="58" t="s">
        <v>122</v>
      </c>
      <c r="C139" s="53"/>
      <c r="D139" s="53"/>
      <c r="E139" s="63">
        <f>C139+D139</f>
        <v>0</v>
      </c>
      <c r="F139" s="47"/>
    </row>
    <row r="140" spans="1:6" ht="32.25" customHeight="1">
      <c r="A140" s="8"/>
      <c r="B140" s="58" t="s">
        <v>123</v>
      </c>
      <c r="C140" s="53">
        <v>100</v>
      </c>
      <c r="D140" s="53"/>
      <c r="E140" s="63">
        <f>C140+D140</f>
        <v>100</v>
      </c>
      <c r="F140" s="47"/>
    </row>
    <row r="141" spans="1:6" ht="32.25" customHeight="1">
      <c r="A141" s="8"/>
      <c r="B141" s="28" t="s">
        <v>124</v>
      </c>
      <c r="C141" s="53"/>
      <c r="D141" s="53"/>
      <c r="E141" s="63">
        <f>E142</f>
        <v>0</v>
      </c>
      <c r="F141" s="47"/>
    </row>
    <row r="142" spans="1:6" ht="26.25" customHeight="1">
      <c r="A142" s="8"/>
      <c r="B142" s="68" t="s">
        <v>125</v>
      </c>
      <c r="C142" s="53"/>
      <c r="D142" s="69"/>
      <c r="E142" s="56">
        <f>C142+D142</f>
        <v>0</v>
      </c>
      <c r="F142" s="47"/>
    </row>
    <row r="143" spans="1:6" ht="114.75" customHeight="1">
      <c r="A143" s="8"/>
      <c r="B143" s="70" t="s">
        <v>126</v>
      </c>
      <c r="C143" s="31">
        <f>C144+C145+C146+C147+C148+C149</f>
        <v>522</v>
      </c>
      <c r="D143" s="31">
        <f t="shared" ref="D143:E143" si="29">D144+D145+D146+D147+D148+D149</f>
        <v>1683</v>
      </c>
      <c r="E143" s="31">
        <f t="shared" si="29"/>
        <v>2205</v>
      </c>
      <c r="F143" s="47"/>
    </row>
    <row r="144" spans="1:6" ht="18.75" customHeight="1">
      <c r="A144" s="118"/>
      <c r="B144" s="119" t="s">
        <v>206</v>
      </c>
      <c r="C144" s="31">
        <v>272</v>
      </c>
      <c r="D144" s="31">
        <v>-197</v>
      </c>
      <c r="E144" s="71">
        <f t="shared" ref="E144:E149" si="30">C144+D144</f>
        <v>75</v>
      </c>
      <c r="F144" s="47"/>
    </row>
    <row r="145" spans="1:7" ht="18.75" customHeight="1">
      <c r="A145" s="118"/>
      <c r="B145" s="119" t="s">
        <v>207</v>
      </c>
      <c r="C145" s="31"/>
      <c r="D145" s="31">
        <v>675</v>
      </c>
      <c r="E145" s="71">
        <f t="shared" si="30"/>
        <v>675</v>
      </c>
      <c r="F145" s="47"/>
    </row>
    <row r="146" spans="1:7" ht="21" customHeight="1">
      <c r="A146" s="8"/>
      <c r="B146" s="68" t="s">
        <v>127</v>
      </c>
      <c r="C146" s="53"/>
      <c r="D146" s="53"/>
      <c r="E146" s="71">
        <f t="shared" si="30"/>
        <v>0</v>
      </c>
      <c r="F146" s="47"/>
    </row>
    <row r="147" spans="1:7" ht="19.5" customHeight="1">
      <c r="A147" s="8"/>
      <c r="B147" s="68" t="s">
        <v>128</v>
      </c>
      <c r="C147" s="53"/>
      <c r="D147" s="53"/>
      <c r="E147" s="71">
        <f t="shared" si="30"/>
        <v>0</v>
      </c>
      <c r="F147" s="47"/>
    </row>
    <row r="148" spans="1:7" ht="21" customHeight="1">
      <c r="A148" s="8"/>
      <c r="B148" s="68" t="s">
        <v>129</v>
      </c>
      <c r="C148" s="53">
        <v>150</v>
      </c>
      <c r="D148" s="53">
        <v>200</v>
      </c>
      <c r="E148" s="71">
        <f t="shared" si="30"/>
        <v>350</v>
      </c>
      <c r="F148" s="47"/>
    </row>
    <row r="149" spans="1:7" ht="20.25" customHeight="1">
      <c r="A149" s="8"/>
      <c r="B149" s="68" t="s">
        <v>130</v>
      </c>
      <c r="C149" s="53">
        <v>100</v>
      </c>
      <c r="D149" s="53">
        <v>1005</v>
      </c>
      <c r="E149" s="71">
        <f t="shared" si="30"/>
        <v>1105</v>
      </c>
      <c r="F149" s="47"/>
    </row>
    <row r="150" spans="1:7" ht="15.75">
      <c r="A150" s="8"/>
      <c r="B150" s="52" t="s">
        <v>131</v>
      </c>
      <c r="C150" s="10">
        <f>C151+C156+C157+C158+C159</f>
        <v>1227299.98135</v>
      </c>
      <c r="D150" s="10">
        <f t="shared" ref="D150:E150" si="31">D151+D156+D157+D158+D159</f>
        <v>3040.7747199999999</v>
      </c>
      <c r="E150" s="10">
        <f t="shared" si="31"/>
        <v>1230340.7560700001</v>
      </c>
      <c r="F150" s="130"/>
      <c r="G150" s="72"/>
    </row>
    <row r="151" spans="1:7" ht="15.75">
      <c r="A151" s="8"/>
      <c r="B151" s="15" t="s">
        <v>132</v>
      </c>
      <c r="C151" s="56">
        <f>C152+C153+C155</f>
        <v>221579.99156999998</v>
      </c>
      <c r="D151" s="127">
        <f t="shared" ref="D151:E151" si="32">D152+D153+D155</f>
        <v>0</v>
      </c>
      <c r="E151" s="127">
        <f t="shared" si="32"/>
        <v>221579.99156999998</v>
      </c>
      <c r="F151" s="131"/>
      <c r="G151" s="74"/>
    </row>
    <row r="152" spans="1:7" ht="15.75">
      <c r="A152" s="8"/>
      <c r="B152" s="15" t="s">
        <v>133</v>
      </c>
      <c r="C152" s="73">
        <v>140634.70000000001</v>
      </c>
      <c r="D152" s="75"/>
      <c r="E152" s="123">
        <f t="shared" ref="E152:E160" si="33">C152+D152</f>
        <v>140634.70000000001</v>
      </c>
      <c r="F152" s="132"/>
    </row>
    <row r="153" spans="1:7" ht="14.25" customHeight="1">
      <c r="A153" s="8"/>
      <c r="B153" s="15" t="s">
        <v>134</v>
      </c>
      <c r="C153" s="73">
        <v>78798.61</v>
      </c>
      <c r="D153" s="115"/>
      <c r="E153" s="123">
        <f t="shared" si="33"/>
        <v>78798.61</v>
      </c>
      <c r="F153" s="133"/>
      <c r="G153" s="76"/>
    </row>
    <row r="154" spans="1:7" ht="47.25" hidden="1">
      <c r="A154" s="8"/>
      <c r="B154" s="77" t="s">
        <v>135</v>
      </c>
      <c r="C154" s="73">
        <v>180853.5</v>
      </c>
      <c r="D154" s="78"/>
      <c r="E154" s="123">
        <f t="shared" si="33"/>
        <v>180853.5</v>
      </c>
      <c r="F154" s="133"/>
      <c r="G154" s="76"/>
    </row>
    <row r="155" spans="1:7" ht="63">
      <c r="A155" s="118"/>
      <c r="B155" s="128" t="s">
        <v>209</v>
      </c>
      <c r="C155" s="73">
        <v>2146.6815700000002</v>
      </c>
      <c r="D155" s="78"/>
      <c r="E155" s="123">
        <f t="shared" si="33"/>
        <v>2146.6815700000002</v>
      </c>
      <c r="F155" s="133"/>
      <c r="G155" s="76"/>
    </row>
    <row r="156" spans="1:7" ht="15.75">
      <c r="A156" s="8"/>
      <c r="B156" s="15" t="s">
        <v>136</v>
      </c>
      <c r="C156" s="73">
        <v>326248.43537999998</v>
      </c>
      <c r="D156" s="115">
        <v>3040.7747199999999</v>
      </c>
      <c r="E156" s="123">
        <f t="shared" si="33"/>
        <v>329289.21009999997</v>
      </c>
      <c r="F156" s="133"/>
      <c r="G156" s="76"/>
    </row>
    <row r="157" spans="1:7" ht="15.75">
      <c r="A157" s="8"/>
      <c r="B157" s="15" t="s">
        <v>137</v>
      </c>
      <c r="C157" s="73">
        <v>677197.55440000002</v>
      </c>
      <c r="D157" s="115"/>
      <c r="E157" s="123">
        <f t="shared" si="33"/>
        <v>677197.55440000002</v>
      </c>
      <c r="F157" s="133"/>
      <c r="G157" s="76"/>
    </row>
    <row r="158" spans="1:7" ht="14.25" customHeight="1">
      <c r="A158" s="8"/>
      <c r="B158" s="15" t="s">
        <v>138</v>
      </c>
      <c r="C158" s="129">
        <v>2274</v>
      </c>
      <c r="D158" s="116"/>
      <c r="E158" s="123">
        <f t="shared" si="33"/>
        <v>2274</v>
      </c>
      <c r="F158" s="132"/>
      <c r="G158" s="76"/>
    </row>
    <row r="159" spans="1:7" ht="30.75" hidden="1" customHeight="1">
      <c r="A159" s="8"/>
      <c r="B159" s="25" t="s">
        <v>139</v>
      </c>
      <c r="C159" s="56"/>
      <c r="D159" s="78"/>
      <c r="E159" s="123">
        <f t="shared" si="33"/>
        <v>0</v>
      </c>
      <c r="F159" s="134"/>
      <c r="G159" s="76"/>
    </row>
    <row r="160" spans="1:7" ht="31.5" customHeight="1">
      <c r="A160" s="8"/>
      <c r="B160" s="25" t="s">
        <v>140</v>
      </c>
      <c r="C160" s="56">
        <v>69.3</v>
      </c>
      <c r="D160" s="79"/>
      <c r="E160" s="123">
        <f t="shared" si="33"/>
        <v>69.3</v>
      </c>
      <c r="F160" s="134"/>
      <c r="G160" s="76"/>
    </row>
    <row r="161" spans="1:9" ht="18.75" customHeight="1">
      <c r="A161" s="8"/>
      <c r="B161" s="80" t="s">
        <v>141</v>
      </c>
      <c r="C161" s="10">
        <f>C9+C150+C160</f>
        <v>1567512.3813500002</v>
      </c>
      <c r="D161" s="10">
        <f t="shared" ref="D161:E161" si="34">D9+D150+D160</f>
        <v>43040.774720000001</v>
      </c>
      <c r="E161" s="139">
        <f t="shared" si="34"/>
        <v>1610553.1560700003</v>
      </c>
      <c r="F161" s="135"/>
      <c r="G161" s="81"/>
      <c r="H161" s="82"/>
      <c r="I161" s="83"/>
    </row>
    <row r="162" spans="1:9" ht="15.75" customHeight="1">
      <c r="A162" s="84"/>
      <c r="B162" s="80" t="s">
        <v>142</v>
      </c>
      <c r="C162" s="80"/>
      <c r="D162" s="4"/>
      <c r="E162" s="136"/>
      <c r="H162" s="82"/>
      <c r="I162" s="83"/>
    </row>
    <row r="163" spans="1:9" ht="15.75">
      <c r="A163" s="85"/>
      <c r="B163" s="86" t="s">
        <v>143</v>
      </c>
      <c r="C163" s="80">
        <f>C164+C165+C166+C167+C168+C169+C170+C171</f>
        <v>74477.100000000006</v>
      </c>
      <c r="D163" s="80">
        <f>D164+D165+D166+D167+D168+D169+D170+D171</f>
        <v>18584</v>
      </c>
      <c r="E163" s="10">
        <f>E164+E165+E166+E167+E168+E169+E170+E171</f>
        <v>93061.1</v>
      </c>
    </row>
    <row r="164" spans="1:9" ht="15.75">
      <c r="A164" s="87"/>
      <c r="B164" s="88" t="s">
        <v>144</v>
      </c>
      <c r="C164" s="89">
        <v>2259.4</v>
      </c>
      <c r="D164" s="31"/>
      <c r="E164" s="56">
        <f t="shared" ref="E164:E171" si="35">C164+D164</f>
        <v>2259.4</v>
      </c>
      <c r="F164" s="46"/>
      <c r="G164" s="90"/>
    </row>
    <row r="165" spans="1:9" ht="15.75">
      <c r="A165" s="87"/>
      <c r="B165" s="88" t="s">
        <v>145</v>
      </c>
      <c r="C165" s="89">
        <v>673</v>
      </c>
      <c r="D165" s="31"/>
      <c r="E165" s="56">
        <f t="shared" si="35"/>
        <v>673</v>
      </c>
      <c r="F165" s="46"/>
      <c r="G165" s="90"/>
    </row>
    <row r="166" spans="1:9" ht="15.75">
      <c r="A166" s="87"/>
      <c r="B166" s="88" t="s">
        <v>146</v>
      </c>
      <c r="C166" s="89">
        <v>48955.6</v>
      </c>
      <c r="D166" s="31">
        <v>1500</v>
      </c>
      <c r="E166" s="56">
        <f t="shared" si="35"/>
        <v>50455.6</v>
      </c>
      <c r="F166" s="46"/>
    </row>
    <row r="167" spans="1:9" ht="15.75">
      <c r="A167" s="87"/>
      <c r="B167" s="88" t="s">
        <v>147</v>
      </c>
      <c r="C167" s="89">
        <v>5.5</v>
      </c>
      <c r="D167" s="31"/>
      <c r="E167" s="56">
        <f t="shared" si="35"/>
        <v>5.5</v>
      </c>
      <c r="F167" s="46"/>
    </row>
    <row r="168" spans="1:9" ht="16.5" customHeight="1">
      <c r="A168" s="87"/>
      <c r="B168" s="88" t="s">
        <v>148</v>
      </c>
      <c r="C168" s="89">
        <v>11782.9</v>
      </c>
      <c r="D168" s="31">
        <v>150</v>
      </c>
      <c r="E168" s="56">
        <f t="shared" si="35"/>
        <v>11932.9</v>
      </c>
      <c r="F168" s="46"/>
    </row>
    <row r="169" spans="1:9" ht="15.75" customHeight="1">
      <c r="A169" s="85"/>
      <c r="B169" s="88" t="s">
        <v>149</v>
      </c>
      <c r="C169" s="80"/>
      <c r="D169" s="31"/>
      <c r="E169" s="56">
        <f t="shared" si="35"/>
        <v>0</v>
      </c>
      <c r="F169" s="46"/>
    </row>
    <row r="170" spans="1:9" ht="17.25" customHeight="1">
      <c r="A170" s="87"/>
      <c r="B170" s="88" t="s">
        <v>150</v>
      </c>
      <c r="C170" s="89"/>
      <c r="D170" s="31"/>
      <c r="E170" s="56">
        <f t="shared" si="35"/>
        <v>0</v>
      </c>
      <c r="F170" s="46"/>
    </row>
    <row r="171" spans="1:9" ht="15" customHeight="1">
      <c r="A171" s="87"/>
      <c r="B171" s="88" t="s">
        <v>151</v>
      </c>
      <c r="C171" s="89">
        <v>10800.7</v>
      </c>
      <c r="D171" s="31">
        <v>16934</v>
      </c>
      <c r="E171" s="56">
        <f t="shared" si="35"/>
        <v>27734.7</v>
      </c>
      <c r="F171" s="46"/>
    </row>
    <row r="172" spans="1:9" ht="15.75">
      <c r="A172" s="85"/>
      <c r="B172" s="86" t="s">
        <v>152</v>
      </c>
      <c r="C172" s="80">
        <f>C173</f>
        <v>0</v>
      </c>
      <c r="D172" s="38">
        <f>D173</f>
        <v>0</v>
      </c>
      <c r="E172" s="10">
        <f>E173</f>
        <v>0</v>
      </c>
    </row>
    <row r="173" spans="1:9" ht="13.5" customHeight="1">
      <c r="A173" s="87"/>
      <c r="B173" s="91" t="s">
        <v>153</v>
      </c>
      <c r="C173" s="89"/>
      <c r="D173" s="31"/>
      <c r="E173" s="56">
        <f>C173+D173</f>
        <v>0</v>
      </c>
    </row>
    <row r="174" spans="1:9" ht="18.75" customHeight="1">
      <c r="A174" s="87"/>
      <c r="B174" s="92" t="s">
        <v>154</v>
      </c>
      <c r="C174" s="80">
        <f>C175+C176</f>
        <v>5751.3</v>
      </c>
      <c r="D174" s="80">
        <f>D175+D176</f>
        <v>0</v>
      </c>
      <c r="E174" s="10">
        <f>E175+E176</f>
        <v>5751.3</v>
      </c>
    </row>
    <row r="175" spans="1:9" ht="15.75">
      <c r="A175" s="85"/>
      <c r="B175" s="88" t="s">
        <v>155</v>
      </c>
      <c r="C175" s="89">
        <v>2216.9</v>
      </c>
      <c r="D175" s="31"/>
      <c r="E175" s="56">
        <f>C175+D175</f>
        <v>2216.9</v>
      </c>
      <c r="F175" s="46"/>
    </row>
    <row r="176" spans="1:9" ht="15.75">
      <c r="A176" s="87"/>
      <c r="B176" s="88" t="s">
        <v>156</v>
      </c>
      <c r="C176" s="89">
        <v>3534.4</v>
      </c>
      <c r="D176" s="31"/>
      <c r="E176" s="56">
        <f>C176+D176</f>
        <v>3534.4</v>
      </c>
      <c r="F176" s="46"/>
    </row>
    <row r="177" spans="1:6" ht="15.75">
      <c r="A177" s="87"/>
      <c r="B177" s="86" t="s">
        <v>157</v>
      </c>
      <c r="C177" s="93">
        <f>C178+C179+C181+C182</f>
        <v>110625.79999999999</v>
      </c>
      <c r="D177" s="80">
        <f>D178+D179+D181+D182</f>
        <v>0</v>
      </c>
      <c r="E177" s="93">
        <f>E178+E179+E181+E182</f>
        <v>110625.79999999999</v>
      </c>
    </row>
    <row r="178" spans="1:6" ht="13.5" customHeight="1">
      <c r="A178" s="87"/>
      <c r="B178" s="88" t="s">
        <v>158</v>
      </c>
      <c r="C178" s="89">
        <v>88989.7</v>
      </c>
      <c r="D178" s="31"/>
      <c r="E178" s="56">
        <f>C178+D178</f>
        <v>88989.7</v>
      </c>
    </row>
    <row r="179" spans="1:6" ht="13.5" customHeight="1">
      <c r="A179" s="87"/>
      <c r="B179" s="88" t="s">
        <v>159</v>
      </c>
      <c r="C179" s="89">
        <v>1185.2</v>
      </c>
      <c r="D179" s="31"/>
      <c r="E179" s="56">
        <f>C179+D179</f>
        <v>1185.2</v>
      </c>
    </row>
    <row r="180" spans="1:6" ht="13.5" hidden="1" customHeight="1">
      <c r="A180" s="87"/>
      <c r="B180" s="88" t="s">
        <v>160</v>
      </c>
      <c r="C180" s="89"/>
      <c r="D180" s="31"/>
      <c r="E180" s="56">
        <f>C180+D180</f>
        <v>0</v>
      </c>
    </row>
    <row r="181" spans="1:6" ht="16.5" customHeight="1">
      <c r="A181" s="87"/>
      <c r="B181" s="88" t="s">
        <v>161</v>
      </c>
      <c r="C181" s="31">
        <v>19660.900000000001</v>
      </c>
      <c r="D181" s="31"/>
      <c r="E181" s="56">
        <f>C181+D181</f>
        <v>19660.900000000001</v>
      </c>
      <c r="F181" s="46"/>
    </row>
    <row r="182" spans="1:6" ht="15.75" customHeight="1">
      <c r="A182" s="85"/>
      <c r="B182" s="88" t="s">
        <v>162</v>
      </c>
      <c r="C182" s="89">
        <v>790</v>
      </c>
      <c r="D182" s="31"/>
      <c r="E182" s="56">
        <f>C182+D182</f>
        <v>790</v>
      </c>
    </row>
    <row r="183" spans="1:6" ht="15.75">
      <c r="A183" s="87"/>
      <c r="B183" s="86" t="s">
        <v>163</v>
      </c>
      <c r="C183" s="80">
        <f>C184+C185+C186</f>
        <v>19242.099999999999</v>
      </c>
      <c r="D183" s="94">
        <f>D184+D185+D186</f>
        <v>3186.8</v>
      </c>
      <c r="E183" s="10">
        <f>E184+E185+E186</f>
        <v>22428.9</v>
      </c>
    </row>
    <row r="184" spans="1:6" ht="16.5" customHeight="1">
      <c r="A184" s="85"/>
      <c r="B184" s="88" t="s">
        <v>164</v>
      </c>
      <c r="C184" s="89">
        <v>5441.6</v>
      </c>
      <c r="D184" s="31">
        <v>3186.8</v>
      </c>
      <c r="E184" s="56">
        <f>C184+D184</f>
        <v>8628.4000000000015</v>
      </c>
      <c r="F184" s="95"/>
    </row>
    <row r="185" spans="1:6" ht="15.75">
      <c r="A185" s="87"/>
      <c r="B185" s="88" t="s">
        <v>165</v>
      </c>
      <c r="C185" s="89">
        <v>9038</v>
      </c>
      <c r="D185" s="31"/>
      <c r="E185" s="56">
        <f>C185+D185</f>
        <v>9038</v>
      </c>
    </row>
    <row r="186" spans="1:6" ht="31.5">
      <c r="A186" s="87"/>
      <c r="B186" s="91" t="s">
        <v>166</v>
      </c>
      <c r="C186" s="89">
        <v>4762.5</v>
      </c>
      <c r="D186" s="96"/>
      <c r="E186" s="56">
        <f>C186+D186</f>
        <v>4762.5</v>
      </c>
    </row>
    <row r="187" spans="1:6" ht="15.75">
      <c r="A187" s="87"/>
      <c r="B187" s="86" t="s">
        <v>167</v>
      </c>
      <c r="C187" s="89"/>
      <c r="D187" s="31">
        <v>3000</v>
      </c>
      <c r="E187" s="10">
        <f>C187+D187</f>
        <v>3000</v>
      </c>
    </row>
    <row r="188" spans="1:6" ht="15.75">
      <c r="A188" s="87"/>
      <c r="B188" s="86" t="s">
        <v>168</v>
      </c>
      <c r="C188" s="80">
        <f>C189+C190+C191+C193+C194+C192</f>
        <v>1129397.1000000001</v>
      </c>
      <c r="D188" s="38">
        <f>D189+D190+D191+D193+D194+D192</f>
        <v>14221.7</v>
      </c>
      <c r="E188" s="10">
        <f>E189+E190+E191+E193+E194+E192</f>
        <v>1143618.8</v>
      </c>
    </row>
    <row r="189" spans="1:6" ht="15.75">
      <c r="A189" s="97"/>
      <c r="B189" s="88" t="s">
        <v>169</v>
      </c>
      <c r="C189" s="89">
        <v>265845.40000000002</v>
      </c>
      <c r="D189" s="31">
        <v>3026.8</v>
      </c>
      <c r="E189" s="56">
        <f t="shared" ref="E189:E194" si="36">C189+D189</f>
        <v>268872.2</v>
      </c>
    </row>
    <row r="190" spans="1:6" ht="15.75">
      <c r="A190" s="84"/>
      <c r="B190" s="88" t="s">
        <v>170</v>
      </c>
      <c r="C190" s="89">
        <v>701881.1</v>
      </c>
      <c r="D190" s="31">
        <v>10580.4</v>
      </c>
      <c r="E190" s="56">
        <f t="shared" si="36"/>
        <v>712461.5</v>
      </c>
    </row>
    <row r="191" spans="1:6" ht="15.75">
      <c r="A191" s="84"/>
      <c r="B191" s="88" t="s">
        <v>171</v>
      </c>
      <c r="C191" s="89">
        <v>73222.8</v>
      </c>
      <c r="D191" s="31">
        <v>614.5</v>
      </c>
      <c r="E191" s="56">
        <f t="shared" si="36"/>
        <v>73837.3</v>
      </c>
    </row>
    <row r="192" spans="1:6" ht="31.5">
      <c r="A192" s="84"/>
      <c r="B192" s="91" t="s">
        <v>172</v>
      </c>
      <c r="C192" s="89">
        <v>90</v>
      </c>
      <c r="D192" s="31"/>
      <c r="E192" s="56">
        <f t="shared" si="36"/>
        <v>90</v>
      </c>
    </row>
    <row r="193" spans="1:6" ht="15.75">
      <c r="A193" s="84"/>
      <c r="B193" s="88" t="s">
        <v>173</v>
      </c>
      <c r="C193" s="89">
        <v>436</v>
      </c>
      <c r="D193" s="31"/>
      <c r="E193" s="56">
        <f t="shared" si="36"/>
        <v>436</v>
      </c>
    </row>
    <row r="194" spans="1:6" ht="15.75">
      <c r="A194" s="84"/>
      <c r="B194" s="88" t="s">
        <v>174</v>
      </c>
      <c r="C194" s="89">
        <v>87921.8</v>
      </c>
      <c r="D194" s="98"/>
      <c r="E194" s="56">
        <f t="shared" si="36"/>
        <v>87921.8</v>
      </c>
    </row>
    <row r="195" spans="1:6" ht="15.75">
      <c r="A195" s="84"/>
      <c r="B195" s="92" t="s">
        <v>175</v>
      </c>
      <c r="C195" s="38">
        <f>C196+C197</f>
        <v>144343.19999999998</v>
      </c>
      <c r="D195" s="38">
        <f>D196+D197</f>
        <v>2201.6999999999998</v>
      </c>
      <c r="E195" s="10">
        <f>E196+E197</f>
        <v>146544.9</v>
      </c>
    </row>
    <row r="196" spans="1:6" ht="15.75">
      <c r="A196" s="84"/>
      <c r="B196" s="88" t="s">
        <v>176</v>
      </c>
      <c r="C196" s="31">
        <v>118497.9</v>
      </c>
      <c r="D196" s="98">
        <v>2018.7</v>
      </c>
      <c r="E196" s="99">
        <f>C196+D196</f>
        <v>120516.59999999999</v>
      </c>
    </row>
    <row r="197" spans="1:6" ht="15.75">
      <c r="A197" s="84"/>
      <c r="B197" s="88" t="s">
        <v>177</v>
      </c>
      <c r="C197" s="31">
        <v>25845.3</v>
      </c>
      <c r="D197" s="89">
        <v>183</v>
      </c>
      <c r="E197" s="56">
        <f>C197+D197</f>
        <v>26028.3</v>
      </c>
      <c r="F197" s="46"/>
    </row>
    <row r="198" spans="1:6" ht="15.75">
      <c r="A198" s="84"/>
      <c r="B198" s="86" t="s">
        <v>178</v>
      </c>
      <c r="C198" s="80">
        <f>C199+C201+C202+C200</f>
        <v>50881.599999999999</v>
      </c>
      <c r="D198" s="80">
        <f>D199+D200+D202</f>
        <v>0</v>
      </c>
      <c r="E198" s="10">
        <f>E199+E201+E202+E200</f>
        <v>50881.599999999999</v>
      </c>
    </row>
    <row r="199" spans="1:6" ht="15.75">
      <c r="A199" s="84"/>
      <c r="B199" s="88" t="s">
        <v>179</v>
      </c>
      <c r="C199" s="89">
        <v>5692.1</v>
      </c>
      <c r="D199" s="89"/>
      <c r="E199" s="56">
        <f>C199+D199</f>
        <v>5692.1</v>
      </c>
    </row>
    <row r="200" spans="1:6" ht="15" customHeight="1">
      <c r="A200" s="84"/>
      <c r="B200" s="88" t="s">
        <v>180</v>
      </c>
      <c r="C200" s="89">
        <v>45.1</v>
      </c>
      <c r="D200" s="89"/>
      <c r="E200" s="56">
        <f>C200+D200</f>
        <v>45.1</v>
      </c>
    </row>
    <row r="201" spans="1:6" ht="15.75" hidden="1">
      <c r="A201" s="84"/>
      <c r="B201" s="88"/>
      <c r="C201" s="89"/>
      <c r="D201" s="89"/>
      <c r="E201" s="56">
        <f>C201+D201</f>
        <v>0</v>
      </c>
    </row>
    <row r="202" spans="1:6" ht="15.75">
      <c r="A202" s="84"/>
      <c r="B202" s="88" t="s">
        <v>181</v>
      </c>
      <c r="C202" s="89">
        <v>45144.4</v>
      </c>
      <c r="D202" s="89"/>
      <c r="E202" s="56">
        <f>C202+D202</f>
        <v>45144.4</v>
      </c>
    </row>
    <row r="203" spans="1:6" ht="15.75">
      <c r="A203" s="84"/>
      <c r="B203" s="86" t="s">
        <v>182</v>
      </c>
      <c r="C203" s="80">
        <f>C204+C205</f>
        <v>3575.4</v>
      </c>
      <c r="D203" s="93">
        <f>D204+D205</f>
        <v>0</v>
      </c>
      <c r="E203" s="10">
        <f>E204+E205</f>
        <v>3575.4</v>
      </c>
    </row>
    <row r="204" spans="1:6" ht="15.75">
      <c r="A204" s="84"/>
      <c r="B204" s="88" t="s">
        <v>183</v>
      </c>
      <c r="C204" s="89"/>
      <c r="D204" s="98"/>
      <c r="E204" s="56">
        <f>C204+D204</f>
        <v>0</v>
      </c>
    </row>
    <row r="205" spans="1:6" ht="15.75">
      <c r="A205" s="84"/>
      <c r="B205" s="88" t="s">
        <v>184</v>
      </c>
      <c r="C205" s="89">
        <v>3575.4</v>
      </c>
      <c r="D205" s="89"/>
      <c r="E205" s="56">
        <f>C205+D205</f>
        <v>3575.4</v>
      </c>
    </row>
    <row r="206" spans="1:6" ht="16.5" customHeight="1">
      <c r="A206" s="84"/>
      <c r="B206" s="86" t="s">
        <v>185</v>
      </c>
      <c r="C206" s="80">
        <f>C207</f>
        <v>2466.9</v>
      </c>
      <c r="D206" s="80">
        <f>D207</f>
        <v>0</v>
      </c>
      <c r="E206" s="10">
        <f>E207</f>
        <v>2466.9</v>
      </c>
    </row>
    <row r="207" spans="1:6" ht="18" customHeight="1">
      <c r="A207" s="84"/>
      <c r="B207" s="88" t="s">
        <v>186</v>
      </c>
      <c r="C207" s="89">
        <v>2466.9</v>
      </c>
      <c r="D207" s="89"/>
      <c r="E207" s="56">
        <f>C207+D207</f>
        <v>2466.9</v>
      </c>
    </row>
    <row r="208" spans="1:6" ht="21" customHeight="1">
      <c r="A208" s="84"/>
      <c r="B208" s="92" t="s">
        <v>187</v>
      </c>
      <c r="C208" s="80">
        <f>C209</f>
        <v>0</v>
      </c>
      <c r="D208" s="80">
        <f>D209</f>
        <v>0</v>
      </c>
      <c r="E208" s="10">
        <f>E209</f>
        <v>0</v>
      </c>
    </row>
    <row r="209" spans="1:11" ht="20.25" customHeight="1">
      <c r="A209" s="84"/>
      <c r="B209" s="91" t="s">
        <v>188</v>
      </c>
      <c r="C209" s="89"/>
      <c r="D209" s="89"/>
      <c r="E209" s="56">
        <f>C209+D209</f>
        <v>0</v>
      </c>
    </row>
    <row r="210" spans="1:11" ht="15.75">
      <c r="A210" s="84"/>
      <c r="B210" s="92" t="s">
        <v>138</v>
      </c>
      <c r="C210" s="80">
        <f>C211+C212+C213</f>
        <v>66844.200000000012</v>
      </c>
      <c r="D210" s="93">
        <f>D211+D212+D213</f>
        <v>1846.6</v>
      </c>
      <c r="E210" s="10">
        <f>E211+E212+E213</f>
        <v>68690.8</v>
      </c>
      <c r="K210" t="s">
        <v>189</v>
      </c>
    </row>
    <row r="211" spans="1:11" ht="15.75">
      <c r="A211" s="84"/>
      <c r="B211" s="91" t="s">
        <v>190</v>
      </c>
      <c r="C211" s="89">
        <v>20683.900000000001</v>
      </c>
      <c r="D211" s="89"/>
      <c r="E211" s="56">
        <f>C211+D211</f>
        <v>20683.900000000001</v>
      </c>
    </row>
    <row r="212" spans="1:11" ht="17.25" hidden="1" customHeight="1">
      <c r="A212" s="84"/>
      <c r="B212" s="88" t="s">
        <v>191</v>
      </c>
      <c r="C212" s="89"/>
      <c r="D212" s="89"/>
      <c r="E212" s="56">
        <f>C212+D212</f>
        <v>0</v>
      </c>
    </row>
    <row r="213" spans="1:11" ht="15.75">
      <c r="A213" s="84"/>
      <c r="B213" s="88" t="s">
        <v>192</v>
      </c>
      <c r="C213" s="89">
        <v>46160.3</v>
      </c>
      <c r="D213" s="98">
        <v>1846.6</v>
      </c>
      <c r="E213" s="99">
        <f>C213+D213</f>
        <v>48006.9</v>
      </c>
    </row>
    <row r="214" spans="1:11" ht="15.75">
      <c r="A214" s="84"/>
      <c r="B214" s="86" t="s">
        <v>193</v>
      </c>
      <c r="C214" s="38">
        <f>C163+C172+C174+C177+C183+C188+C195+C198+C203+C206+C208+C210+C187</f>
        <v>1607604.7</v>
      </c>
      <c r="D214" s="38">
        <f>D163+D172+D174+D177+D183+D188+D195+D198+D203+D206+D208+D210+D187</f>
        <v>43040.799999999996</v>
      </c>
      <c r="E214" s="10">
        <f>E163+E172+E174+E177+E183+E187+E188+E195+E198+E203+E206+E208+E210</f>
        <v>1650645.5</v>
      </c>
    </row>
    <row r="215" spans="1:11" ht="15.75">
      <c r="A215" s="100"/>
      <c r="B215" s="100" t="s">
        <v>194</v>
      </c>
      <c r="C215" s="101">
        <f>C161-C214</f>
        <v>-40092.318649999797</v>
      </c>
      <c r="D215" s="101">
        <f>D161-D214</f>
        <v>-2.5279999994381797E-2</v>
      </c>
      <c r="E215" s="101">
        <f>E161-E214</f>
        <v>-40092.343929999741</v>
      </c>
    </row>
  </sheetData>
  <mergeCells count="7">
    <mergeCell ref="B1:C1"/>
    <mergeCell ref="A2:E2"/>
    <mergeCell ref="A3:E3"/>
    <mergeCell ref="A4:E4"/>
    <mergeCell ref="C5:C8"/>
    <mergeCell ref="D5:D8"/>
    <mergeCell ref="E5:E8"/>
  </mergeCells>
  <pageMargins left="0.70833331346511796" right="0.70833331346511796" top="0.58611112833023105" bottom="0.46666663885116599" header="0.51180553436279297" footer="0.51180553436279297"/>
  <pageSetup paperSize="9" scale="82" orientation="portrait" r:id="rId1"/>
  <rowBreaks count="1" manualBreakCount="1"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вар (2)</vt:lpstr>
      <vt:lpstr>'вар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2024-08-14T10:40:45Z</cp:lastPrinted>
  <dcterms:modified xsi:type="dcterms:W3CDTF">2024-08-14T15:16:05Z</dcterms:modified>
</cp:coreProperties>
</file>