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9690" windowHeight="7290"/>
  </bookViews>
  <sheets>
    <sheet name="кужмара" sheetId="3" r:id="rId1"/>
  </sheets>
  <definedNames>
    <definedName name="_xlnm.Print_Titles" localSheetId="0">кужмара!$A:$A</definedName>
  </definedNames>
  <calcPr calcId="124519"/>
</workbook>
</file>

<file path=xl/calcChain.xml><?xml version="1.0" encoding="utf-8"?>
<calcChain xmlns="http://schemas.openxmlformats.org/spreadsheetml/2006/main">
  <c r="D47" i="3"/>
  <c r="D46"/>
  <c r="D44"/>
  <c r="D42"/>
  <c r="D51"/>
  <c r="D52"/>
  <c r="D53"/>
  <c r="D38"/>
  <c r="D39"/>
  <c r="D40"/>
  <c r="C37"/>
  <c r="D37" s="1"/>
  <c r="B37"/>
  <c r="C48"/>
  <c r="B48"/>
  <c r="D23"/>
  <c r="D18"/>
  <c r="D19"/>
  <c r="C31"/>
  <c r="C55" s="1"/>
  <c r="B31"/>
  <c r="B55" s="1"/>
  <c r="D25"/>
  <c r="D26"/>
  <c r="D27"/>
  <c r="D24"/>
  <c r="D16"/>
  <c r="D15"/>
  <c r="C7"/>
  <c r="B7"/>
  <c r="B29" s="1"/>
  <c r="D22"/>
  <c r="D50"/>
  <c r="D41"/>
  <c r="D14"/>
  <c r="D10"/>
  <c r="D21"/>
  <c r="D43"/>
  <c r="D54"/>
  <c r="D35"/>
  <c r="D13"/>
  <c r="D9"/>
  <c r="D11"/>
  <c r="D12"/>
  <c r="D28"/>
  <c r="D32"/>
  <c r="D33"/>
  <c r="D36"/>
  <c r="D49"/>
  <c r="D45"/>
  <c r="D31"/>
  <c r="C29"/>
  <c r="C56" l="1"/>
  <c r="D29"/>
  <c r="D7"/>
  <c r="B56"/>
  <c r="D48"/>
  <c r="D55" l="1"/>
</calcChain>
</file>

<file path=xl/sharedStrings.xml><?xml version="1.0" encoding="utf-8"?>
<sst xmlns="http://schemas.openxmlformats.org/spreadsheetml/2006/main" count="57" uniqueCount="57">
  <si>
    <t>из них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</si>
  <si>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</si>
  <si>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</si>
  <si>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</si>
  <si>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</si>
  <si>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Земельный налог (по обязательствам, возникшим до 1 января 2006г)</t>
  </si>
  <si>
    <t>Итого  доходов</t>
  </si>
  <si>
    <t>Расходы</t>
  </si>
  <si>
    <t>Центральный аппарат</t>
  </si>
  <si>
    <t>Глава местной администрации</t>
  </si>
  <si>
    <t>Другие общегосударственные вопросы</t>
  </si>
  <si>
    <t>Мобилизационная и вневойсковая подготовка</t>
  </si>
  <si>
    <t>Благоустройство (в том числе)</t>
  </si>
  <si>
    <t>ИТОГО расходов</t>
  </si>
  <si>
    <t>Госпошлина</t>
  </si>
  <si>
    <t>Комунальное хозяйство в т.ч.</t>
  </si>
  <si>
    <t xml:space="preserve">Наименование </t>
  </si>
  <si>
    <t>% исполнения</t>
  </si>
  <si>
    <t>Безвозмездные поступления</t>
  </si>
  <si>
    <t>Резервный фонд</t>
  </si>
  <si>
    <t>Доходы от сдачи в аренду имущества, составляющего муниципальную казну (за исключением земельных участков)</t>
  </si>
  <si>
    <t>Доходы от продажи имущества</t>
  </si>
  <si>
    <t>Доходы от продажи земельных участков, гос. собственность на которые не разграничена</t>
  </si>
  <si>
    <t>Доходы от продажи земельных участков, гос. собственность на которые разграничена</t>
  </si>
  <si>
    <t>Плата за увеличение площади земельных участков, находящихся в частной собственности</t>
  </si>
  <si>
    <t>Штрафы,санкции, возмещение ущерба</t>
  </si>
  <si>
    <t>Прочие неналоговые поступления</t>
  </si>
  <si>
    <t>Общегосударственные вопросы, в т.ч.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</si>
  <si>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</si>
  <si>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Жилищное хозяйство</t>
  </si>
  <si>
    <t>СОБСТВЕННЫЕ ДОХОДЫ - всего</t>
  </si>
  <si>
    <t>Программа формирования современной городской среды</t>
  </si>
  <si>
    <t>Доходы от сдачи в аренду имущества, находящегося в оперативном управлении органов местного самоуправления</t>
  </si>
  <si>
    <t>дефицит (-), профицит (+)</t>
  </si>
  <si>
    <t>Невыясненные поступления</t>
  </si>
  <si>
    <t>Другие вопросы в области национальной экономики</t>
  </si>
  <si>
    <t>план на       2020 год</t>
  </si>
  <si>
    <t>Исполнение бюджета по Кужмарскому сельскому поселению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</si>
  <si>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</t>
  </si>
  <si>
    <t>Доходы от оказания платных услуг и компенсации затрат государства</t>
  </si>
  <si>
    <t>Прочие мероприятия по благоустройству</t>
  </si>
  <si>
    <t>Исп. Волкова Е.Ю. Ефремова И.М.</t>
  </si>
  <si>
    <t>Организация и сордержание мест захоронения</t>
  </si>
  <si>
    <t>Обеспечение комплексного развития сельских территорий</t>
  </si>
  <si>
    <t>по состоянию на 01 ноября 2020 года</t>
  </si>
  <si>
    <t>факт на 01.11.2020 г.</t>
  </si>
  <si>
    <t>Доходы, получаемые в виде арендной платы за земли, находящиеся в собственности поселений</t>
  </si>
  <si>
    <t>Капитальный ремонт и ремонт автомобильных дорог общего пользования за счет средств РМЭ</t>
  </si>
  <si>
    <t>Капитальный ремонт и ремонт автомобильных дорог общего пользования за счет средств местного бюджета (в т.ч. акцизы)</t>
  </si>
  <si>
    <t>Содержание дорог и ремонт общего пользования</t>
  </si>
  <si>
    <t xml:space="preserve">Дорожное хозяйство (дорожные фонды) </t>
  </si>
  <si>
    <t>Выполнение работ по предотвращению распространения сорного растения борщевика Сосновского</t>
  </si>
  <si>
    <t>Исполнение судебных актов</t>
  </si>
  <si>
    <t>Резервные фонды местных администраций</t>
  </si>
  <si>
    <t>Мероприятия в области коммунального хозяйства</t>
  </si>
  <si>
    <t>Уличное освещение</t>
  </si>
  <si>
    <t>Пенсионное обеспечение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</si>
</sst>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.0_р_._-;\-* #,##0.0_р_._-;_-* &quot;-&quot;???_р_._-;_-@_-"/>
    <numFmt numFmtId="168" formatCode="#,##0.0_ ;\-#,##0.0\ "/>
  </numFmts>
  <fonts count="13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20"/>
      <name val="Arial Cyr"/>
      <family val="2"/>
      <charset val="204"/>
    </font>
    <font>
      <b/>
      <sz val="17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color rgb="FF000000"/>
      <name val="Arial Cy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6">
      <alignment horizontal="left" vertical="top" wrapText="1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0" xfId="0" applyFont="1"/>
    <xf numFmtId="0" fontId="8" fillId="0" borderId="0" xfId="0" applyFont="1" applyFill="1" applyBorder="1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6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 applyProtection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6" fontId="9" fillId="2" borderId="4" xfId="3" applyNumberFormat="1" applyFont="1" applyFill="1" applyBorder="1" applyAlignment="1">
      <alignment horizontal="right" vertical="center" wrapText="1"/>
    </xf>
    <xf numFmtId="9" fontId="9" fillId="0" borderId="2" xfId="2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165" fontId="10" fillId="2" borderId="2" xfId="0" applyNumberFormat="1" applyFont="1" applyFill="1" applyBorder="1" applyAlignment="1">
      <alignment horizontal="right" vertical="center" wrapText="1"/>
    </xf>
    <xf numFmtId="165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10" fillId="0" borderId="2" xfId="2" applyFont="1" applyBorder="1" applyAlignment="1">
      <alignment horizontal="center" vertical="center" wrapText="1"/>
    </xf>
    <xf numFmtId="165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2" xfId="0" applyFont="1" applyFill="1" applyBorder="1" applyAlignment="1" applyProtection="1">
      <alignment horizontal="right" vertical="center" wrapText="1"/>
      <protection locked="0"/>
    </xf>
    <xf numFmtId="167" fontId="11" fillId="2" borderId="2" xfId="0" applyNumberFormat="1" applyFont="1" applyFill="1" applyBorder="1" applyAlignment="1">
      <alignment horizontal="right" vertical="center" wrapText="1"/>
    </xf>
    <xf numFmtId="167" fontId="9" fillId="2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165" fontId="10" fillId="0" borderId="2" xfId="0" applyNumberFormat="1" applyFont="1" applyBorder="1" applyAlignment="1">
      <alignment vertical="center" wrapText="1"/>
    </xf>
    <xf numFmtId="165" fontId="9" fillId="3" borderId="2" xfId="0" applyNumberFormat="1" applyFont="1" applyFill="1" applyBorder="1" applyAlignment="1">
      <alignment vertical="center" wrapText="1"/>
    </xf>
    <xf numFmtId="168" fontId="10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165" fontId="9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4">
    <cellStyle name="xl44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topLeftCell="A34" zoomScale="80" zoomScaleNormal="80" workbookViewId="0">
      <selection activeCell="A54" sqref="A54:D54"/>
    </sheetView>
  </sheetViews>
  <sheetFormatPr defaultRowHeight="12.75"/>
  <cols>
    <col min="1" max="1" width="59.5703125" style="1" customWidth="1"/>
    <col min="2" max="2" width="20.140625" style="1" customWidth="1"/>
    <col min="3" max="3" width="21.7109375" style="1" customWidth="1"/>
    <col min="4" max="4" width="17.85546875" style="1" customWidth="1"/>
    <col min="5" max="16384" width="9.140625" style="1"/>
  </cols>
  <sheetData>
    <row r="1" spans="1:4" ht="22.5" customHeight="1">
      <c r="A1" s="46"/>
      <c r="B1" s="47"/>
      <c r="C1" s="47"/>
    </row>
    <row r="2" spans="1:4" ht="21" customHeight="1">
      <c r="A2" s="43" t="s">
        <v>37</v>
      </c>
      <c r="B2" s="43"/>
      <c r="C2" s="43"/>
      <c r="D2" s="43"/>
    </row>
    <row r="3" spans="1:4" ht="21" customHeight="1">
      <c r="A3" s="43" t="s">
        <v>44</v>
      </c>
      <c r="B3" s="43"/>
      <c r="C3" s="43"/>
      <c r="D3" s="43"/>
    </row>
    <row r="4" spans="1:4" ht="18" customHeight="1">
      <c r="A4" s="2"/>
      <c r="B4" s="48"/>
      <c r="C4" s="48"/>
    </row>
    <row r="5" spans="1:4" ht="27.75" customHeight="1">
      <c r="A5" s="44" t="s">
        <v>16</v>
      </c>
      <c r="B5" s="49" t="s">
        <v>36</v>
      </c>
      <c r="C5" s="49" t="s">
        <v>45</v>
      </c>
      <c r="D5" s="44" t="s">
        <v>17</v>
      </c>
    </row>
    <row r="6" spans="1:4" ht="15.75" customHeight="1">
      <c r="A6" s="45"/>
      <c r="B6" s="50"/>
      <c r="C6" s="51"/>
      <c r="D6" s="45"/>
    </row>
    <row r="7" spans="1:4" ht="25.5" customHeight="1">
      <c r="A7" s="20" t="s">
        <v>30</v>
      </c>
      <c r="B7" s="23">
        <f>SUM(B9:B23)</f>
        <v>1303</v>
      </c>
      <c r="C7" s="23">
        <f>SUM(C9:C23)</f>
        <v>1227.4711699999998</v>
      </c>
      <c r="D7" s="24">
        <f>C7/B7</f>
        <v>0.94203466615502673</v>
      </c>
    </row>
    <row r="8" spans="1:4" ht="21" customHeight="1">
      <c r="A8" s="7" t="s">
        <v>0</v>
      </c>
      <c r="B8" s="25"/>
      <c r="C8" s="26"/>
      <c r="D8" s="24"/>
    </row>
    <row r="9" spans="1:4" ht="21" customHeight="1">
      <c r="A9" s="8" t="s">
        <v>1</v>
      </c>
      <c r="B9" s="27">
        <v>273</v>
      </c>
      <c r="C9" s="27">
        <v>239.51992000000001</v>
      </c>
      <c r="D9" s="28">
        <f t="shared" ref="D9:D55" si="0">C9/B9</f>
        <v>0.87736234432234439</v>
      </c>
    </row>
    <row r="10" spans="1:4" ht="21.75" hidden="1" customHeight="1">
      <c r="A10" s="8" t="s">
        <v>2</v>
      </c>
      <c r="B10" s="27"/>
      <c r="C10" s="27"/>
      <c r="D10" s="28" t="e">
        <f t="shared" si="0"/>
        <v>#DIV/0!</v>
      </c>
    </row>
    <row r="11" spans="1:4" ht="19.5" customHeight="1">
      <c r="A11" s="8" t="s">
        <v>3</v>
      </c>
      <c r="B11" s="27">
        <v>316</v>
      </c>
      <c r="C11" s="27">
        <v>162.28602000000001</v>
      </c>
      <c r="D11" s="28">
        <f t="shared" si="0"/>
        <v>0.51356335443037981</v>
      </c>
    </row>
    <row r="12" spans="1:4" ht="18.75" customHeight="1">
      <c r="A12" s="8" t="s">
        <v>4</v>
      </c>
      <c r="B12" s="27">
        <v>203</v>
      </c>
      <c r="C12" s="27">
        <v>114.5719</v>
      </c>
      <c r="D12" s="28">
        <f t="shared" si="0"/>
        <v>0.56439359605911332</v>
      </c>
    </row>
    <row r="13" spans="1:4" ht="20.25">
      <c r="A13" s="8" t="s">
        <v>14</v>
      </c>
      <c r="B13" s="27">
        <v>6</v>
      </c>
      <c r="C13" s="27">
        <v>1.35</v>
      </c>
      <c r="D13" s="28">
        <f t="shared" si="0"/>
        <v>0.22500000000000001</v>
      </c>
    </row>
    <row r="14" spans="1:4" ht="37.5" hidden="1">
      <c r="A14" s="8" t="s">
        <v>5</v>
      </c>
      <c r="B14" s="27"/>
      <c r="C14" s="27"/>
      <c r="D14" s="28" t="e">
        <f t="shared" si="0"/>
        <v>#DIV/0!</v>
      </c>
    </row>
    <row r="15" spans="1:4" ht="93.75" hidden="1">
      <c r="A15" s="16" t="s">
        <v>38</v>
      </c>
      <c r="B15" s="30"/>
      <c r="C15" s="27"/>
      <c r="D15" s="28" t="e">
        <f>C15/B15</f>
        <v>#DIV/0!</v>
      </c>
    </row>
    <row r="16" spans="1:4" ht="37.5">
      <c r="A16" s="8" t="s">
        <v>46</v>
      </c>
      <c r="B16" s="27">
        <v>450</v>
      </c>
      <c r="C16" s="27">
        <v>615.08378000000005</v>
      </c>
      <c r="D16" s="28">
        <f>C16/B16</f>
        <v>1.3668528444444445</v>
      </c>
    </row>
    <row r="17" spans="1:4" ht="56.25">
      <c r="A17" s="15" t="s">
        <v>32</v>
      </c>
      <c r="B17" s="27"/>
      <c r="C17" s="29">
        <v>86.636080000000007</v>
      </c>
      <c r="D17" s="28"/>
    </row>
    <row r="18" spans="1:4" ht="56.25" hidden="1">
      <c r="A18" s="15" t="s">
        <v>20</v>
      </c>
      <c r="B18" s="27"/>
      <c r="C18" s="27"/>
      <c r="D18" s="28" t="e">
        <f>C18/B18</f>
        <v>#DIV/0!</v>
      </c>
    </row>
    <row r="19" spans="1:4" ht="111" customHeight="1">
      <c r="A19" s="16" t="s">
        <v>28</v>
      </c>
      <c r="B19" s="27">
        <v>5</v>
      </c>
      <c r="C19" s="27"/>
      <c r="D19" s="28">
        <f>C19/B19</f>
        <v>0</v>
      </c>
    </row>
    <row r="20" spans="1:4" ht="43.5" customHeight="1">
      <c r="A20" s="37" t="s">
        <v>39</v>
      </c>
      <c r="B20" s="27"/>
      <c r="C20" s="27">
        <v>0.35276999999999997</v>
      </c>
      <c r="D20" s="28"/>
    </row>
    <row r="21" spans="1:4" ht="20.25" hidden="1">
      <c r="A21" s="17" t="s">
        <v>21</v>
      </c>
      <c r="B21" s="30"/>
      <c r="C21" s="27"/>
      <c r="D21" s="28" t="e">
        <f t="shared" si="0"/>
        <v>#DIV/0!</v>
      </c>
    </row>
    <row r="22" spans="1:4" ht="37.5" hidden="1">
      <c r="A22" s="18" t="s">
        <v>22</v>
      </c>
      <c r="B22" s="27"/>
      <c r="C22" s="27"/>
      <c r="D22" s="28" t="e">
        <f t="shared" si="0"/>
        <v>#DIV/0!</v>
      </c>
    </row>
    <row r="23" spans="1:4" ht="39.75" customHeight="1">
      <c r="A23" s="18" t="s">
        <v>23</v>
      </c>
      <c r="B23" s="27">
        <v>50</v>
      </c>
      <c r="C23" s="27">
        <v>7.6707000000000001</v>
      </c>
      <c r="D23" s="28">
        <f t="shared" si="0"/>
        <v>0.15341399999999999</v>
      </c>
    </row>
    <row r="24" spans="1:4" ht="39" hidden="1" customHeight="1">
      <c r="A24" s="18" t="s">
        <v>24</v>
      </c>
      <c r="B24" s="30"/>
      <c r="C24" s="27"/>
      <c r="D24" s="28" t="e">
        <f t="shared" si="0"/>
        <v>#DIV/0!</v>
      </c>
    </row>
    <row r="25" spans="1:4" ht="20.25" hidden="1">
      <c r="A25" s="19" t="s">
        <v>25</v>
      </c>
      <c r="B25" s="30"/>
      <c r="C25" s="27"/>
      <c r="D25" s="28" t="e">
        <f t="shared" si="0"/>
        <v>#DIV/0!</v>
      </c>
    </row>
    <row r="26" spans="1:4" ht="20.25" hidden="1">
      <c r="A26" s="19" t="s">
        <v>26</v>
      </c>
      <c r="B26" s="30"/>
      <c r="C26" s="27"/>
      <c r="D26" s="28" t="e">
        <f t="shared" si="0"/>
        <v>#DIV/0!</v>
      </c>
    </row>
    <row r="27" spans="1:4" ht="20.25" hidden="1">
      <c r="A27" s="19" t="s">
        <v>34</v>
      </c>
      <c r="B27" s="30"/>
      <c r="C27" s="27"/>
      <c r="D27" s="28" t="e">
        <f t="shared" si="0"/>
        <v>#DIV/0!</v>
      </c>
    </row>
    <row r="28" spans="1:4" ht="30" customHeight="1">
      <c r="A28" s="21" t="s">
        <v>18</v>
      </c>
      <c r="B28" s="31">
        <v>8461.7621299999992</v>
      </c>
      <c r="C28" s="31">
        <v>7192.4905399999998</v>
      </c>
      <c r="D28" s="28">
        <f t="shared" si="0"/>
        <v>0.84999914078180316</v>
      </c>
    </row>
    <row r="29" spans="1:4" ht="27.75" customHeight="1">
      <c r="A29" s="22" t="s">
        <v>6</v>
      </c>
      <c r="B29" s="32">
        <f>B7+B28</f>
        <v>9764.7621299999992</v>
      </c>
      <c r="C29" s="32">
        <f>C7+C28</f>
        <v>8419.9617099999996</v>
      </c>
      <c r="D29" s="24">
        <f t="shared" si="0"/>
        <v>0.86228026836737703</v>
      </c>
    </row>
    <row r="30" spans="1:4" ht="22.5" customHeight="1">
      <c r="A30" s="9" t="s">
        <v>7</v>
      </c>
      <c r="B30" s="33"/>
      <c r="C30" s="33"/>
      <c r="D30" s="24"/>
    </row>
    <row r="31" spans="1:4" ht="22.5" customHeight="1">
      <c r="A31" s="40" t="s">
        <v>27</v>
      </c>
      <c r="B31" s="41">
        <f>B32+B33+B34+B35</f>
        <v>3658.1858000000002</v>
      </c>
      <c r="C31" s="41">
        <f>C32+C33+C34+C35</f>
        <v>2713.6742800000002</v>
      </c>
      <c r="D31" s="24">
        <f t="shared" si="0"/>
        <v>0.74180876214652625</v>
      </c>
    </row>
    <row r="32" spans="1:4" ht="28.5" customHeight="1">
      <c r="A32" s="10" t="s">
        <v>8</v>
      </c>
      <c r="B32" s="34">
        <v>2518.4448000000002</v>
      </c>
      <c r="C32" s="34">
        <v>1820.0448100000001</v>
      </c>
      <c r="D32" s="28">
        <f t="shared" si="0"/>
        <v>0.7226860044738721</v>
      </c>
    </row>
    <row r="33" spans="1:4" ht="25.5" customHeight="1">
      <c r="A33" s="10" t="s">
        <v>9</v>
      </c>
      <c r="B33" s="34">
        <v>614</v>
      </c>
      <c r="C33" s="34">
        <v>487.07706999999999</v>
      </c>
      <c r="D33" s="28">
        <f t="shared" si="0"/>
        <v>0.79328513029315961</v>
      </c>
    </row>
    <row r="34" spans="1:4" ht="30" customHeight="1">
      <c r="A34" s="10" t="s">
        <v>19</v>
      </c>
      <c r="B34" s="34">
        <v>10</v>
      </c>
      <c r="C34" s="34">
        <v>0</v>
      </c>
      <c r="D34" s="28"/>
    </row>
    <row r="35" spans="1:4" ht="30" customHeight="1">
      <c r="A35" s="10" t="s">
        <v>10</v>
      </c>
      <c r="B35" s="34">
        <v>515.74099999999999</v>
      </c>
      <c r="C35" s="34">
        <v>406.55239999999998</v>
      </c>
      <c r="D35" s="28">
        <f t="shared" si="0"/>
        <v>0.78828791971163814</v>
      </c>
    </row>
    <row r="36" spans="1:4" ht="24.75" customHeight="1">
      <c r="A36" s="42" t="s">
        <v>11</v>
      </c>
      <c r="B36" s="41">
        <v>216</v>
      </c>
      <c r="C36" s="41">
        <v>127.39201</v>
      </c>
      <c r="D36" s="24">
        <f t="shared" si="0"/>
        <v>0.58977782407407409</v>
      </c>
    </row>
    <row r="37" spans="1:4" ht="37.5" customHeight="1">
      <c r="A37" s="21" t="s">
        <v>50</v>
      </c>
      <c r="B37" s="41">
        <f>B38+B39+B40</f>
        <v>3151.8022300000002</v>
      </c>
      <c r="C37" s="41">
        <f>C38+C39+C40</f>
        <v>2607.2410099999997</v>
      </c>
      <c r="D37" s="24">
        <f t="shared" si="0"/>
        <v>0.82722227466664355</v>
      </c>
    </row>
    <row r="38" spans="1:4" ht="48" customHeight="1">
      <c r="A38" s="39" t="s">
        <v>47</v>
      </c>
      <c r="B38" s="34">
        <v>1398.3</v>
      </c>
      <c r="C38" s="34">
        <v>1265.4614999999999</v>
      </c>
      <c r="D38" s="28">
        <f t="shared" si="0"/>
        <v>0.90499999999999992</v>
      </c>
    </row>
    <row r="39" spans="1:4" ht="59.25" customHeight="1">
      <c r="A39" s="39" t="s">
        <v>48</v>
      </c>
      <c r="B39" s="34">
        <v>1138.39463</v>
      </c>
      <c r="C39" s="34">
        <v>733.68556999999998</v>
      </c>
      <c r="D39" s="28">
        <f t="shared" si="0"/>
        <v>0.64449141858654058</v>
      </c>
    </row>
    <row r="40" spans="1:4" ht="25.5" customHeight="1">
      <c r="A40" s="39" t="s">
        <v>49</v>
      </c>
      <c r="B40" s="34">
        <v>615.10760000000005</v>
      </c>
      <c r="C40" s="34">
        <v>608.09393999999998</v>
      </c>
      <c r="D40" s="28">
        <f t="shared" si="0"/>
        <v>0.9885976697410338</v>
      </c>
    </row>
    <row r="41" spans="1:4" ht="48" customHeight="1">
      <c r="A41" s="21" t="s">
        <v>35</v>
      </c>
      <c r="B41" s="41">
        <v>340.8</v>
      </c>
      <c r="C41" s="41">
        <v>340.8</v>
      </c>
      <c r="D41" s="24">
        <f t="shared" si="0"/>
        <v>1</v>
      </c>
    </row>
    <row r="42" spans="1:4" ht="66" customHeight="1">
      <c r="A42" s="3" t="s">
        <v>51</v>
      </c>
      <c r="B42" s="34">
        <v>339</v>
      </c>
      <c r="C42" s="34">
        <v>339</v>
      </c>
      <c r="D42" s="28">
        <f t="shared" si="0"/>
        <v>1</v>
      </c>
    </row>
    <row r="43" spans="1:4" ht="21" customHeight="1">
      <c r="A43" s="21" t="s">
        <v>29</v>
      </c>
      <c r="B43" s="41">
        <v>200</v>
      </c>
      <c r="C43" s="41">
        <v>200</v>
      </c>
      <c r="D43" s="24">
        <f t="shared" si="0"/>
        <v>1</v>
      </c>
    </row>
    <row r="44" spans="1:4" ht="21" customHeight="1">
      <c r="A44" s="3" t="s">
        <v>52</v>
      </c>
      <c r="B44" s="34">
        <v>200</v>
      </c>
      <c r="C44" s="34">
        <v>200</v>
      </c>
      <c r="D44" s="28">
        <f t="shared" si="0"/>
        <v>1</v>
      </c>
    </row>
    <row r="45" spans="1:4" ht="27" customHeight="1">
      <c r="A45" s="14" t="s">
        <v>15</v>
      </c>
      <c r="B45" s="41">
        <v>155.60355999999999</v>
      </c>
      <c r="C45" s="41">
        <v>122.97842</v>
      </c>
      <c r="D45" s="24">
        <f t="shared" si="0"/>
        <v>0.79033166079233674</v>
      </c>
    </row>
    <row r="46" spans="1:4" ht="27" customHeight="1">
      <c r="A46" s="10" t="s">
        <v>53</v>
      </c>
      <c r="B46" s="34">
        <v>71.2</v>
      </c>
      <c r="C46" s="34">
        <v>71.2</v>
      </c>
      <c r="D46" s="28">
        <f t="shared" si="0"/>
        <v>1</v>
      </c>
    </row>
    <row r="47" spans="1:4" ht="33" customHeight="1">
      <c r="A47" s="11" t="s">
        <v>54</v>
      </c>
      <c r="B47" s="34">
        <v>74.087289999999996</v>
      </c>
      <c r="C47" s="34">
        <v>41.462150000000001</v>
      </c>
      <c r="D47" s="28">
        <f t="shared" si="0"/>
        <v>0.55963917697623988</v>
      </c>
    </row>
    <row r="48" spans="1:4" ht="20.25">
      <c r="A48" s="14" t="s">
        <v>12</v>
      </c>
      <c r="B48" s="41">
        <f>B49+B50+B51+B52+B53</f>
        <v>2210.8295400000002</v>
      </c>
      <c r="C48" s="41">
        <f>C49+C50+C51+C52+C53</f>
        <v>1840.9985799999999</v>
      </c>
      <c r="D48" s="24">
        <f t="shared" si="0"/>
        <v>0.83271846458139864</v>
      </c>
    </row>
    <row r="49" spans="1:4" ht="20.25">
      <c r="A49" s="13" t="s">
        <v>55</v>
      </c>
      <c r="B49" s="34">
        <v>588.23500000000001</v>
      </c>
      <c r="C49" s="34">
        <v>555.16780000000006</v>
      </c>
      <c r="D49" s="28">
        <f t="shared" si="0"/>
        <v>0.94378573189286608</v>
      </c>
    </row>
    <row r="50" spans="1:4" ht="20.25">
      <c r="A50" s="13" t="s">
        <v>40</v>
      </c>
      <c r="B50" s="34">
        <v>237.94371000000001</v>
      </c>
      <c r="C50" s="34">
        <v>232.14699999999999</v>
      </c>
      <c r="D50" s="28">
        <f t="shared" si="0"/>
        <v>0.97563831378438193</v>
      </c>
    </row>
    <row r="51" spans="1:4" ht="37.5">
      <c r="A51" s="12" t="s">
        <v>31</v>
      </c>
      <c r="B51" s="34">
        <v>754.34283000000005</v>
      </c>
      <c r="C51" s="34">
        <v>753.68377999999996</v>
      </c>
      <c r="D51" s="28">
        <f t="shared" si="0"/>
        <v>0.99912632562571035</v>
      </c>
    </row>
    <row r="52" spans="1:4" ht="20.25">
      <c r="A52" s="38" t="s">
        <v>42</v>
      </c>
      <c r="B52" s="34">
        <v>2</v>
      </c>
      <c r="C52" s="34"/>
      <c r="D52" s="28">
        <f t="shared" si="0"/>
        <v>0</v>
      </c>
    </row>
    <row r="53" spans="1:4" ht="39.75" customHeight="1">
      <c r="A53" s="12" t="s">
        <v>43</v>
      </c>
      <c r="B53" s="34">
        <v>628.30799999999999</v>
      </c>
      <c r="C53" s="34">
        <v>300</v>
      </c>
      <c r="D53" s="28">
        <f t="shared" si="0"/>
        <v>0.4774728317958708</v>
      </c>
    </row>
    <row r="54" spans="1:4" ht="18.75" customHeight="1">
      <c r="A54" s="14" t="s">
        <v>56</v>
      </c>
      <c r="B54" s="41">
        <v>71.099999999999994</v>
      </c>
      <c r="C54" s="41">
        <v>59.208199999999998</v>
      </c>
      <c r="D54" s="24">
        <f t="shared" si="0"/>
        <v>0.83274542897327708</v>
      </c>
    </row>
    <row r="55" spans="1:4" ht="20.25">
      <c r="A55" s="14" t="s">
        <v>13</v>
      </c>
      <c r="B55" s="35">
        <f>B31+B36+B37+B41+B43+B45+B48+B54+B47</f>
        <v>10078.40842</v>
      </c>
      <c r="C55" s="35">
        <f>C31+C36+C37+C41+C43+C45+C48+C54+C47</f>
        <v>8053.7546500000008</v>
      </c>
      <c r="D55" s="24">
        <f t="shared" si="0"/>
        <v>0.7991097715406934</v>
      </c>
    </row>
    <row r="56" spans="1:4" ht="20.25">
      <c r="A56" s="4" t="s">
        <v>33</v>
      </c>
      <c r="B56" s="36">
        <f>B29+(-B55)</f>
        <v>-313.64629000000059</v>
      </c>
      <c r="C56" s="36">
        <f>C29+(-C55)</f>
        <v>366.20705999999882</v>
      </c>
      <c r="D56" s="24"/>
    </row>
    <row r="57" spans="1:4" ht="18.75">
      <c r="A57" s="6" t="s">
        <v>41</v>
      </c>
      <c r="B57" s="5"/>
      <c r="C57" s="5"/>
      <c r="D57" s="5"/>
    </row>
  </sheetData>
  <mergeCells count="8">
    <mergeCell ref="A2:D2"/>
    <mergeCell ref="A5:A6"/>
    <mergeCell ref="D5:D6"/>
    <mergeCell ref="A1:C1"/>
    <mergeCell ref="B4:C4"/>
    <mergeCell ref="B5:B6"/>
    <mergeCell ref="C5:C6"/>
    <mergeCell ref="A3:D3"/>
  </mergeCells>
  <phoneticPr fontId="0" type="noConversion"/>
  <printOptions horizontalCentered="1"/>
  <pageMargins left="0" right="0" top="0" bottom="0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кужмара</vt:lpstr>
      <vt:lpstr>кужмара!Заголовки_для_печати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Бажнина Г.А.</dc:creator>
  <cp:lastModifiedBy>Пользователь 1</cp:lastModifiedBy>
  <cp:lastPrinted>2018-11-06T05:08:20Z</cp:lastPrinted>
  <dcterms:created xsi:type="dcterms:W3CDTF">2006-01-20T08:22:15Z</dcterms:created>
  <dcterms:modified xsi:type="dcterms:W3CDTF">2020-11-11T06:58:45Z</dcterms:modified>
</cp:coreProperties>
</file>