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шелангер" sheetId="1" r:id="rId1"/>
  </sheets>
  <definedNames>
    <definedName name="_xlnm.Print_Titles" localSheetId="0">'шелангер'!$A:$A</definedName>
  </definedNames>
  <calcPr fullCalcOnLoad="1"/>
</workbook>
</file>

<file path=xl/sharedStrings.xml><?xml version="1.0" encoding="utf-8"?>
<sst xmlns="http://schemas.openxmlformats.org/spreadsheetml/2006/main" count="58" uniqueCount="58">
  <si>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</si>
  <si>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</si>
  <si>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</si>
  <si>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</si>
  <si>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</si>
  <si>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поступления</t>
  </si>
  <si>
    <t>Штрафы,санкции, возмещение ущерба</t>
  </si>
  <si>
    <t>Итого  доходов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</si>
  <si>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</si>
  <si>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</si>
  <si>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</si>
  <si>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</si>
  <si>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</si>
  <si>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ИТОГО расходов</t>
  </si>
  <si>
    <t>Госпошлина</t>
  </si>
  <si>
    <t>Пенсионное обеспечение</t>
  </si>
  <si>
    <t>Комунальное хозяйство в т.ч.</t>
  </si>
  <si>
    <t xml:space="preserve">Наименование </t>
  </si>
  <si>
    <t>% исполнения</t>
  </si>
  <si>
    <t>Безвозмездные поступления</t>
  </si>
  <si>
    <t>РАСХОДЫ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</si>
  <si>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</si>
  <si>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Резервный фонд</t>
  </si>
  <si>
    <t>Другие вопросы в области национнальной экономике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</si>
  <si>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</si>
  <si>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</si>
  <si>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</si>
  <si>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</si>
  <si>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</si>
  <si>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</si>
  <si>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Общегосударственные вопросы,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</si>
  <si>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</si>
  <si>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Уличное освещение</t>
  </si>
  <si>
    <t>СОБСТВЕННЫЕ ДОХОДЫ - всего</t>
  </si>
  <si>
    <t>Программа формирования современной городской среды</t>
  </si>
  <si>
    <t>Обеспечение проведения выборов</t>
  </si>
  <si>
    <t>дефицит (-), профицит(+)</t>
  </si>
  <si>
    <t>Национальная безопасность</t>
  </si>
  <si>
    <t>план на     2020 год</t>
  </si>
  <si>
    <t>Водное хозяйство</t>
  </si>
  <si>
    <t>Исполнение бюджета по Шелангерскому сельскому поселению</t>
  </si>
  <si>
    <t>Доходы от оказания платных услуг и компенсации затрат государства</t>
  </si>
  <si>
    <t>Невыясненные поступления</t>
  </si>
  <si>
    <t>Исп. Волкова Е.Ю. Ефремова И.М.</t>
  </si>
  <si>
    <t>Прочие мероприятия по благоустройству</t>
  </si>
  <si>
    <t>Поступления (перечисления) по урегулированию расчетов между бюджетами</t>
  </si>
  <si>
    <t>Доходы, получаемые в виде арендной платы за земли, находящиеся в собственности поселений</t>
  </si>
  <si>
    <t>Капитальный ремонт и ремонт автомобильных дорог общего пользования за счет средств РМЭ</t>
  </si>
  <si>
    <t>Капитальный ремонт и ремонт автомобильных дорог общего пользования за счет средств местного бюджета (в т.ч. акцизы)</t>
  </si>
  <si>
    <t>Содержание дорог и ремонт общего пользования</t>
  </si>
  <si>
    <t xml:space="preserve">Дорожное хозяйство (дорожные фонды) </t>
  </si>
  <si>
    <t>Жилищно-коммунальное хозяйство</t>
  </si>
  <si>
    <t>Организация и содержание мест захоронения</t>
  </si>
  <si>
    <t>по состоянию на 01 декабря 2020 года</t>
  </si>
  <si>
    <t>факт на 01.12.2020 г.</t>
  </si>
  <si>
    <t>Национальная экономика</t>
  </si>
  <si>
    <t>Расходы по местным инициативам</t>
  </si>
  <si>
    <t>Иной межбюджетный трансферт из республиканского бюджета РМЭ бюджетам городских поселений на выполнение кадастровых работ по подготовке технических планов на бесхозяйные объекты газораспределения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</si>
</sst>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#,##0.0_ ;\-#,##0.0\ "/>
    <numFmt numFmtId="197" formatCode="_-* #,##0.0\ _р_._-;\-* #,##0.0\ _р_._-;_-* &quot;-&quot;?\ _р_._-;_-@_-"/>
    <numFmt numFmtId="198" formatCode="_-* #,##0.00000_р_._-;\-* #,##0.00000_р_._-;_-* &quot;-&quot;???_р_._-;_-@_-"/>
    <numFmt numFmtId="199" formatCode="_-* #,##0.0\ _₽_-;\-* #,##0.0\ _₽_-;_-* &quot;-&quot;?\ _₽_-;_-@_-"/>
    <numFmt numFmtId="200" formatCode="_-* #,##0.000000_р_._-;\-* #,##0.000000_р_._-;_-* &quot;-&quot;???_р_._-;_-@_-"/>
    <numFmt numFmtId="201" formatCode="#,##0.0"/>
  </numFmts>
  <fonts count="4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7" fillId="33" borderId="11" xfId="0" applyFont="1" applyFill="1" applyBorder="1" applyAlignment="1">
      <alignment vertical="top" wrapText="1"/>
    </xf>
    <xf numFmtId="0" fontId="4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5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0" xfId="0" applyFont="1" applyBorder="1" applyAlignment="1">
      <alignment horizontal="center" vertical="top"/>
    </xf>
    <xf numFmtId="186" fontId="7" fillId="34" borderId="14" xfId="60" applyNumberFormat="1" applyFont="1" applyFill="1" applyBorder="1" applyAlignment="1">
      <alignment horizontal="right" vertical="center" wrapText="1"/>
    </xf>
    <xf numFmtId="9" fontId="7" fillId="0" borderId="10" xfId="57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center" wrapText="1"/>
    </xf>
    <xf numFmtId="180" fontId="8" fillId="34" borderId="10" xfId="0" applyNumberFormat="1" applyFont="1" applyFill="1" applyBorder="1" applyAlignment="1">
      <alignment horizontal="right" vertical="center" wrapText="1"/>
    </xf>
    <xf numFmtId="9" fontId="8" fillId="0" borderId="10" xfId="57" applyFont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right" vertical="center" wrapText="1"/>
    </xf>
    <xf numFmtId="191" fontId="8" fillId="0" borderId="10" xfId="0" applyNumberFormat="1" applyFont="1" applyBorder="1" applyAlignment="1">
      <alignment horizontal="right" vertical="center" wrapText="1"/>
    </xf>
    <xf numFmtId="191" fontId="8" fillId="35" borderId="10" xfId="0" applyNumberFormat="1" applyFont="1" applyFill="1" applyBorder="1" applyAlignment="1">
      <alignment horizontal="right" vertical="center" wrapText="1"/>
    </xf>
    <xf numFmtId="191" fontId="7" fillId="0" borderId="1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top" wrapText="1"/>
    </xf>
    <xf numFmtId="201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201" fontId="9" fillId="34" borderId="10" xfId="0" applyNumberFormat="1" applyFont="1" applyFill="1" applyBorder="1" applyAlignment="1">
      <alignment horizontal="right" vertical="center" wrapText="1"/>
    </xf>
    <xf numFmtId="201" fontId="7" fillId="0" borderId="10" xfId="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191" fontId="7" fillId="35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="87" zoomScaleNormal="87" zoomScalePageLayoutView="0" workbookViewId="0" topLeftCell="A38">
      <selection activeCell="B27" sqref="B27:C27"/>
    </sheetView>
  </sheetViews>
  <sheetFormatPr defaultColWidth="9.00390625" defaultRowHeight="12.75"/>
  <cols>
    <col min="1" max="1" width="55.625" style="1" customWidth="1"/>
    <col min="2" max="2" width="18.00390625" style="1" customWidth="1"/>
    <col min="3" max="3" width="20.75390625" style="1" customWidth="1"/>
    <col min="4" max="4" width="17.25390625" style="1" customWidth="1"/>
    <col min="5" max="16384" width="9.125" style="1" customWidth="1"/>
  </cols>
  <sheetData>
    <row r="1" spans="1:3" ht="22.5" customHeight="1">
      <c r="A1" s="44"/>
      <c r="B1" s="45"/>
      <c r="C1" s="45"/>
    </row>
    <row r="2" spans="1:4" ht="21" customHeight="1">
      <c r="A2" s="41" t="s">
        <v>40</v>
      </c>
      <c r="B2" s="41"/>
      <c r="C2" s="41"/>
      <c r="D2" s="41"/>
    </row>
    <row r="3" spans="1:4" ht="21" customHeight="1">
      <c r="A3" s="41" t="s">
        <v>53</v>
      </c>
      <c r="B3" s="41"/>
      <c r="C3" s="41"/>
      <c r="D3" s="41"/>
    </row>
    <row r="4" spans="1:4" ht="19.5" customHeight="1">
      <c r="A4" s="4"/>
      <c r="B4" s="46"/>
      <c r="C4" s="46"/>
      <c r="D4" s="3"/>
    </row>
    <row r="5" spans="1:4" ht="27.75" customHeight="1">
      <c r="A5" s="42" t="s">
        <v>17</v>
      </c>
      <c r="B5" s="47" t="s">
        <v>38</v>
      </c>
      <c r="C5" s="47" t="s">
        <v>54</v>
      </c>
      <c r="D5" s="42" t="s">
        <v>18</v>
      </c>
    </row>
    <row r="6" spans="1:4" ht="20.25" customHeight="1">
      <c r="A6" s="43"/>
      <c r="B6" s="48"/>
      <c r="C6" s="48"/>
      <c r="D6" s="43"/>
    </row>
    <row r="7" spans="1:4" ht="20.25" customHeight="1">
      <c r="A7" s="9" t="s">
        <v>33</v>
      </c>
      <c r="B7" s="21">
        <f>SUM(B9:B25)</f>
        <v>6726</v>
      </c>
      <c r="C7" s="21">
        <f>SUM(C9:C25)</f>
        <v>6988.78324</v>
      </c>
      <c r="D7" s="22">
        <f>C7/B7</f>
        <v>1.0390697650906928</v>
      </c>
    </row>
    <row r="8" spans="1:4" ht="22.5" customHeight="1">
      <c r="A8" s="10" t="s">
        <v>0</v>
      </c>
      <c r="B8" s="23"/>
      <c r="C8" s="24"/>
      <c r="D8" s="22"/>
    </row>
    <row r="9" spans="1:4" ht="22.5" customHeight="1">
      <c r="A9" s="8" t="s">
        <v>1</v>
      </c>
      <c r="B9" s="32">
        <v>5836</v>
      </c>
      <c r="C9" s="32">
        <v>5429.93792</v>
      </c>
      <c r="D9" s="25">
        <f aca="true" t="shared" si="0" ref="D9:D56">C9/B9</f>
        <v>0.9304211651816313</v>
      </c>
    </row>
    <row r="10" spans="1:4" ht="20.25">
      <c r="A10" s="8" t="s">
        <v>2</v>
      </c>
      <c r="B10" s="32"/>
      <c r="C10" s="32">
        <v>0.6552</v>
      </c>
      <c r="D10" s="25"/>
    </row>
    <row r="11" spans="1:4" ht="23.25" customHeight="1">
      <c r="A11" s="8" t="s">
        <v>3</v>
      </c>
      <c r="B11" s="32">
        <v>237</v>
      </c>
      <c r="C11" s="32">
        <v>383.60687</v>
      </c>
      <c r="D11" s="25">
        <f t="shared" si="0"/>
        <v>1.6185943881856542</v>
      </c>
    </row>
    <row r="12" spans="1:4" ht="21" customHeight="1">
      <c r="A12" s="8" t="s">
        <v>4</v>
      </c>
      <c r="B12" s="32">
        <v>420</v>
      </c>
      <c r="C12" s="32">
        <v>405.51903</v>
      </c>
      <c r="D12" s="25">
        <f t="shared" si="0"/>
        <v>0.9655214999999999</v>
      </c>
    </row>
    <row r="13" spans="1:4" ht="23.25" customHeight="1">
      <c r="A13" s="8" t="s">
        <v>14</v>
      </c>
      <c r="B13" s="32">
        <v>2</v>
      </c>
      <c r="C13" s="32">
        <v>0.31</v>
      </c>
      <c r="D13" s="25">
        <f t="shared" si="0"/>
        <v>0.155</v>
      </c>
    </row>
    <row r="14" spans="1:4" ht="41.25" customHeight="1">
      <c r="A14" s="8" t="s">
        <v>46</v>
      </c>
      <c r="B14" s="32">
        <v>181</v>
      </c>
      <c r="C14" s="32">
        <v>648.757</v>
      </c>
      <c r="D14" s="25">
        <f t="shared" si="0"/>
        <v>3.584292817679558</v>
      </c>
    </row>
    <row r="15" spans="1:4" ht="61.5" customHeight="1">
      <c r="A15" s="18" t="s">
        <v>24</v>
      </c>
      <c r="B15" s="32"/>
      <c r="C15" s="32">
        <v>7.31722</v>
      </c>
      <c r="D15" s="25"/>
    </row>
    <row r="16" spans="1:4" ht="56.25" hidden="1">
      <c r="A16" s="18" t="s">
        <v>25</v>
      </c>
      <c r="B16" s="32"/>
      <c r="C16" s="32"/>
      <c r="D16" s="25" t="e">
        <f t="shared" si="0"/>
        <v>#DIV/0!</v>
      </c>
    </row>
    <row r="17" spans="1:4" ht="37.5">
      <c r="A17" s="31" t="s">
        <v>41</v>
      </c>
      <c r="B17" s="32"/>
      <c r="C17" s="32">
        <v>375.54</v>
      </c>
      <c r="D17" s="25"/>
    </row>
    <row r="18" spans="1:4" ht="20.25">
      <c r="A18" s="17" t="s">
        <v>26</v>
      </c>
      <c r="B18" s="32"/>
      <c r="C18" s="32">
        <v>3.306</v>
      </c>
      <c r="D18" s="25"/>
    </row>
    <row r="19" spans="1:4" ht="56.25" hidden="1">
      <c r="A19" s="19" t="s">
        <v>27</v>
      </c>
      <c r="B19" s="32"/>
      <c r="C19" s="32"/>
      <c r="D19" s="25" t="e">
        <f t="shared" si="0"/>
        <v>#DIV/0!</v>
      </c>
    </row>
    <row r="20" spans="1:4" ht="39" customHeight="1">
      <c r="A20" s="19" t="s">
        <v>28</v>
      </c>
      <c r="B20" s="32">
        <v>50</v>
      </c>
      <c r="C20" s="32"/>
      <c r="D20" s="25">
        <f t="shared" si="0"/>
        <v>0</v>
      </c>
    </row>
    <row r="21" spans="1:4" ht="0.75" customHeight="1" hidden="1">
      <c r="A21" s="19" t="s">
        <v>29</v>
      </c>
      <c r="B21" s="32"/>
      <c r="C21" s="32"/>
      <c r="D21" s="25" t="e">
        <f t="shared" si="0"/>
        <v>#DIV/0!</v>
      </c>
    </row>
    <row r="22" spans="1:4" ht="20.25" hidden="1">
      <c r="A22" s="11" t="s">
        <v>6</v>
      </c>
      <c r="B22" s="32"/>
      <c r="C22" s="32"/>
      <c r="D22" s="25" t="e">
        <f t="shared" si="0"/>
        <v>#DIV/0!</v>
      </c>
    </row>
    <row r="23" spans="1:4" ht="20.25" hidden="1">
      <c r="A23" s="8" t="s">
        <v>5</v>
      </c>
      <c r="B23" s="32"/>
      <c r="C23" s="32"/>
      <c r="D23" s="25" t="e">
        <f t="shared" si="0"/>
        <v>#DIV/0!</v>
      </c>
    </row>
    <row r="24" spans="1:4" ht="0.75" customHeight="1" hidden="1">
      <c r="A24" s="8" t="s">
        <v>42</v>
      </c>
      <c r="B24" s="32"/>
      <c r="C24" s="32"/>
      <c r="D24" s="25" t="e">
        <f t="shared" si="0"/>
        <v>#DIV/0!</v>
      </c>
    </row>
    <row r="25" spans="1:4" ht="42" customHeight="1">
      <c r="A25" s="8" t="s">
        <v>45</v>
      </c>
      <c r="B25" s="32"/>
      <c r="C25" s="32">
        <v>-266.166</v>
      </c>
      <c r="D25" s="25"/>
    </row>
    <row r="26" spans="1:4" ht="23.25" customHeight="1">
      <c r="A26" s="12" t="s">
        <v>19</v>
      </c>
      <c r="B26" s="33">
        <v>3376.83964</v>
      </c>
      <c r="C26" s="34">
        <v>3311.06263</v>
      </c>
      <c r="D26" s="25">
        <f t="shared" si="0"/>
        <v>0.9805211330674855</v>
      </c>
    </row>
    <row r="27" spans="1:4" ht="24" customHeight="1">
      <c r="A27" s="13" t="s">
        <v>7</v>
      </c>
      <c r="B27" s="26">
        <f>B7+B26</f>
        <v>10102.83964</v>
      </c>
      <c r="C27" s="26">
        <f>C7+C26</f>
        <v>10299.84587</v>
      </c>
      <c r="D27" s="22">
        <f t="shared" si="0"/>
        <v>1.0195000848296152</v>
      </c>
    </row>
    <row r="28" spans="1:4" ht="22.5" customHeight="1">
      <c r="A28" s="20" t="s">
        <v>20</v>
      </c>
      <c r="B28" s="27"/>
      <c r="C28" s="27"/>
      <c r="D28" s="22"/>
    </row>
    <row r="29" spans="1:4" ht="22.5" customHeight="1">
      <c r="A29" s="36" t="s">
        <v>30</v>
      </c>
      <c r="B29" s="29">
        <f>B30+B31+B32+B33+B34</f>
        <v>2861.6</v>
      </c>
      <c r="C29" s="29">
        <f>C30+C31+C32+C33+C34</f>
        <v>2174.36281</v>
      </c>
      <c r="D29" s="22">
        <f t="shared" si="0"/>
        <v>0.7598416305563321</v>
      </c>
    </row>
    <row r="30" spans="1:4" ht="20.25">
      <c r="A30" s="14" t="s">
        <v>8</v>
      </c>
      <c r="B30" s="27">
        <v>1995.4</v>
      </c>
      <c r="C30" s="27">
        <v>1634.81924</v>
      </c>
      <c r="D30" s="25">
        <f t="shared" si="0"/>
        <v>0.8192939961912399</v>
      </c>
    </row>
    <row r="31" spans="1:4" ht="18.75" customHeight="1">
      <c r="A31" s="14" t="s">
        <v>9</v>
      </c>
      <c r="B31" s="27">
        <v>511</v>
      </c>
      <c r="C31" s="27">
        <v>399.54357</v>
      </c>
      <c r="D31" s="25">
        <f t="shared" si="0"/>
        <v>0.7818856555772994</v>
      </c>
    </row>
    <row r="32" spans="1:4" ht="20.25">
      <c r="A32" s="5" t="s">
        <v>22</v>
      </c>
      <c r="B32" s="27">
        <v>10</v>
      </c>
      <c r="C32" s="27">
        <v>0</v>
      </c>
      <c r="D32" s="25"/>
    </row>
    <row r="33" spans="1:4" ht="25.5" customHeight="1">
      <c r="A33" s="14" t="s">
        <v>10</v>
      </c>
      <c r="B33" s="27">
        <v>345.2</v>
      </c>
      <c r="C33" s="27">
        <v>140</v>
      </c>
      <c r="D33" s="25">
        <f t="shared" si="0"/>
        <v>0.40556199304750873</v>
      </c>
    </row>
    <row r="34" spans="1:4" ht="23.25" customHeight="1" hidden="1">
      <c r="A34" s="15" t="s">
        <v>35</v>
      </c>
      <c r="B34" s="27">
        <v>0</v>
      </c>
      <c r="C34" s="28">
        <v>0</v>
      </c>
      <c r="D34" s="25"/>
    </row>
    <row r="35" spans="1:4" ht="23.25" customHeight="1">
      <c r="A35" s="12" t="s">
        <v>11</v>
      </c>
      <c r="B35" s="29">
        <v>216</v>
      </c>
      <c r="C35" s="37">
        <v>162.803</v>
      </c>
      <c r="D35" s="22">
        <f t="shared" si="0"/>
        <v>0.7537175925925926</v>
      </c>
    </row>
    <row r="36" spans="1:4" ht="20.25">
      <c r="A36" s="39" t="s">
        <v>37</v>
      </c>
      <c r="B36" s="29">
        <v>222</v>
      </c>
      <c r="C36" s="37">
        <v>221.4</v>
      </c>
      <c r="D36" s="22">
        <f t="shared" si="0"/>
        <v>0.9972972972972973</v>
      </c>
    </row>
    <row r="37" spans="1:4" ht="20.25">
      <c r="A37" s="40" t="s">
        <v>55</v>
      </c>
      <c r="B37" s="29">
        <f>B38+B39+B43</f>
        <v>2218.06284</v>
      </c>
      <c r="C37" s="29">
        <f>C38+C39+C43</f>
        <v>2022.146</v>
      </c>
      <c r="D37" s="22"/>
    </row>
    <row r="38" spans="1:4" ht="20.25">
      <c r="A38" s="30" t="s">
        <v>39</v>
      </c>
      <c r="B38" s="27">
        <v>35</v>
      </c>
      <c r="C38" s="28">
        <v>34.989</v>
      </c>
      <c r="D38" s="25"/>
    </row>
    <row r="39" spans="1:4" ht="21.75" customHeight="1">
      <c r="A39" s="38" t="s">
        <v>50</v>
      </c>
      <c r="B39" s="29">
        <f>B40+B41+B42</f>
        <v>2175.73284</v>
      </c>
      <c r="C39" s="29">
        <f>C40+C41+C42</f>
        <v>1986.157</v>
      </c>
      <c r="D39" s="22">
        <f t="shared" si="0"/>
        <v>0.9128680523110548</v>
      </c>
    </row>
    <row r="40" spans="1:4" ht="43.5" customHeight="1">
      <c r="A40" s="2" t="s">
        <v>47</v>
      </c>
      <c r="B40" s="27">
        <v>917.4</v>
      </c>
      <c r="C40" s="28">
        <v>917.4</v>
      </c>
      <c r="D40" s="25">
        <f t="shared" si="0"/>
        <v>1</v>
      </c>
    </row>
    <row r="41" spans="1:4" ht="43.5" customHeight="1">
      <c r="A41" s="2" t="s">
        <v>48</v>
      </c>
      <c r="B41" s="27">
        <v>507.43284</v>
      </c>
      <c r="C41" s="28">
        <v>507.403</v>
      </c>
      <c r="D41" s="25">
        <f t="shared" si="0"/>
        <v>0.9999411941883778</v>
      </c>
    </row>
    <row r="42" spans="1:4" ht="43.5" customHeight="1">
      <c r="A42" s="2" t="s">
        <v>49</v>
      </c>
      <c r="B42" s="27">
        <v>750.9</v>
      </c>
      <c r="C42" s="28">
        <v>561.354</v>
      </c>
      <c r="D42" s="25">
        <f t="shared" si="0"/>
        <v>0.7475749101078706</v>
      </c>
    </row>
    <row r="43" spans="1:4" ht="22.5" customHeight="1">
      <c r="A43" s="12" t="s">
        <v>23</v>
      </c>
      <c r="B43" s="29">
        <f>B45+B44</f>
        <v>7.33</v>
      </c>
      <c r="C43" s="29">
        <f>C45+C44</f>
        <v>1</v>
      </c>
      <c r="D43" s="22">
        <f t="shared" si="0"/>
        <v>0.1364256480218281</v>
      </c>
    </row>
    <row r="44" spans="1:4" ht="114.75" customHeight="1">
      <c r="A44" s="15" t="s">
        <v>57</v>
      </c>
      <c r="B44" s="29">
        <v>6.33</v>
      </c>
      <c r="C44" s="37">
        <v>0</v>
      </c>
      <c r="D44" s="25">
        <f t="shared" si="0"/>
        <v>0</v>
      </c>
    </row>
    <row r="45" spans="1:4" ht="22.5" customHeight="1">
      <c r="A45" s="15" t="s">
        <v>56</v>
      </c>
      <c r="B45" s="27">
        <v>1</v>
      </c>
      <c r="C45" s="28">
        <v>1</v>
      </c>
      <c r="D45" s="25">
        <f t="shared" si="0"/>
        <v>1</v>
      </c>
    </row>
    <row r="46" spans="1:4" ht="22.5" customHeight="1">
      <c r="A46" s="12" t="s">
        <v>51</v>
      </c>
      <c r="B46" s="29">
        <f>B47+B50</f>
        <v>4617.1768</v>
      </c>
      <c r="C46" s="29">
        <f>C47+C50</f>
        <v>4206.57211</v>
      </c>
      <c r="D46" s="25">
        <f t="shared" si="0"/>
        <v>0.9110701825409848</v>
      </c>
    </row>
    <row r="47" spans="1:4" ht="19.5" customHeight="1">
      <c r="A47" s="14" t="s">
        <v>16</v>
      </c>
      <c r="B47" s="27">
        <v>1810.7</v>
      </c>
      <c r="C47" s="27">
        <v>1801.98369</v>
      </c>
      <c r="D47" s="25">
        <f t="shared" si="0"/>
        <v>0.9951862207985862</v>
      </c>
    </row>
    <row r="48" spans="1:4" ht="75" hidden="1">
      <c r="A48" s="15" t="s">
        <v>31</v>
      </c>
      <c r="B48" s="27">
        <v>0</v>
      </c>
      <c r="C48" s="28">
        <v>0</v>
      </c>
      <c r="D48" s="25" t="e">
        <f t="shared" si="0"/>
        <v>#DIV/0!</v>
      </c>
    </row>
    <row r="49" spans="1:4" ht="10.5" customHeight="1" hidden="1">
      <c r="A49" s="15" t="s">
        <v>21</v>
      </c>
      <c r="B49" s="27"/>
      <c r="C49" s="28"/>
      <c r="D49" s="25" t="e">
        <f t="shared" si="0"/>
        <v>#DIV/0!</v>
      </c>
    </row>
    <row r="50" spans="1:4" ht="20.25">
      <c r="A50" s="14" t="s">
        <v>12</v>
      </c>
      <c r="B50" s="27">
        <f>B51+B52+B53+B54</f>
        <v>2806.4768</v>
      </c>
      <c r="C50" s="27">
        <f>C51+C52+C53+C54</f>
        <v>2404.58842</v>
      </c>
      <c r="D50" s="25">
        <f t="shared" si="0"/>
        <v>0.8567996785150692</v>
      </c>
    </row>
    <row r="51" spans="1:4" ht="17.25" customHeight="1">
      <c r="A51" s="14" t="s">
        <v>32</v>
      </c>
      <c r="B51" s="27">
        <v>1901.056</v>
      </c>
      <c r="C51" s="28">
        <v>1500.10412</v>
      </c>
      <c r="D51" s="25">
        <f t="shared" si="0"/>
        <v>0.7890899163412335</v>
      </c>
    </row>
    <row r="52" spans="1:4" ht="37.5" customHeight="1">
      <c r="A52" s="15" t="s">
        <v>34</v>
      </c>
      <c r="B52" s="27">
        <v>580.4208</v>
      </c>
      <c r="C52" s="28">
        <v>580.4208</v>
      </c>
      <c r="D52" s="25">
        <f t="shared" si="0"/>
        <v>1</v>
      </c>
    </row>
    <row r="53" spans="1:4" ht="20.25">
      <c r="A53" s="15" t="s">
        <v>44</v>
      </c>
      <c r="B53" s="27">
        <v>281</v>
      </c>
      <c r="C53" s="28">
        <v>280.451</v>
      </c>
      <c r="D53" s="25">
        <f t="shared" si="0"/>
        <v>0.9980462633451959</v>
      </c>
    </row>
    <row r="54" spans="1:4" ht="20.25">
      <c r="A54" s="35" t="s">
        <v>52</v>
      </c>
      <c r="B54" s="27">
        <v>44</v>
      </c>
      <c r="C54" s="28">
        <v>43.6125</v>
      </c>
      <c r="D54" s="25">
        <f t="shared" si="0"/>
        <v>0.9911931818181817</v>
      </c>
    </row>
    <row r="55" spans="1:4" ht="20.25">
      <c r="A55" s="16" t="s">
        <v>15</v>
      </c>
      <c r="B55" s="29">
        <v>265.4</v>
      </c>
      <c r="C55" s="37">
        <v>243.28381</v>
      </c>
      <c r="D55" s="22">
        <f t="shared" si="0"/>
        <v>0.9166684626978147</v>
      </c>
    </row>
    <row r="56" spans="1:4" ht="20.25">
      <c r="A56" s="16" t="s">
        <v>13</v>
      </c>
      <c r="B56" s="29">
        <f>B29+B35+B36+B38+B39+B43+B47+B50+B55</f>
        <v>10400.23964</v>
      </c>
      <c r="C56" s="29">
        <f>C29+C35+C36+C38+C39+C43+C47+C50+C55</f>
        <v>9030.56773</v>
      </c>
      <c r="D56" s="22">
        <f t="shared" si="0"/>
        <v>0.8683038124686905</v>
      </c>
    </row>
    <row r="57" spans="1:4" ht="20.25">
      <c r="A57" s="6" t="s">
        <v>36</v>
      </c>
      <c r="B57" s="27">
        <f>B27+(-B56)</f>
        <v>-297.39999999999964</v>
      </c>
      <c r="C57" s="27">
        <f>C27+(-C56)</f>
        <v>1269.2781399999985</v>
      </c>
      <c r="D57" s="22"/>
    </row>
    <row r="58" spans="1:4" ht="18.75">
      <c r="A58" s="7" t="s">
        <v>43</v>
      </c>
      <c r="B58" s="3"/>
      <c r="C58" s="3"/>
      <c r="D58" s="3"/>
    </row>
  </sheetData>
  <sheetProtection/>
  <mergeCells count="8">
    <mergeCell ref="A2:D2"/>
    <mergeCell ref="A5:A6"/>
    <mergeCell ref="D5:D6"/>
    <mergeCell ref="A1:C1"/>
    <mergeCell ref="B4:C4"/>
    <mergeCell ref="C5:C6"/>
    <mergeCell ref="B5:B6"/>
    <mergeCell ref="A3:D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8</cp:lastModifiedBy>
  <cp:lastPrinted>2020-07-02T06:50:13Z</cp:lastPrinted>
  <dcterms:created xsi:type="dcterms:W3CDTF">2006-01-20T08:22:15Z</dcterms:created>
  <dcterms:modified xsi:type="dcterms:W3CDTF">2020-12-15T07:42:29Z</dcterms:modified>
  <cp:category/>
  <cp:version/>
  <cp:contentType/>
  <cp:contentStatus/>
</cp:coreProperties>
</file>