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расногорский" sheetId="1" r:id="rId1"/>
  </sheets>
  <definedNames>
    <definedName name="_xlnm.Print_Titles" localSheetId="0">'красногорский'!$A:$A</definedName>
  </definedNames>
  <calcPr fullCalcOnLoad="1"/>
</workbook>
</file>

<file path=xl/sharedStrings.xml><?xml version="1.0" encoding="utf-8"?>
<sst xmlns="http://schemas.openxmlformats.org/spreadsheetml/2006/main" count="67" uniqueCount="66">
  <si>
    <t>Исполнение бюджета по МО «Городское поселение Красногорский"</t>
  </si>
  <si>
    <t xml:space="preserve">Наименование </t>
  </si>
  <si>
    <t>план на          2019 год</t>
  </si>
  <si>
    <t>% исполнения</t>
  </si>
  <si>
    <t>СОБСТВЕННЫЕ 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</si>
  <si>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</si>
  <si>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</si>
  <si>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</si>
  <si>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</si>
  <si>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</si>
  <si>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</si>
  <si>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Земельный налог (по обязательствам, возникшим до 1 января 2006г)</t>
  </si>
  <si>
    <t>Арендная плата за земли, находящиеся в государственной собственности до разграничения государственной собственности на землю</t>
  </si>
  <si>
    <t>Арендная плата и поступления от продажи права на закл. догов. аренды за земли, наход. в собст.поселений (после разгранич.)</t>
  </si>
  <si>
    <t>Прочие доходы от компенсации затрат  бюджетов поселений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</si>
  <si>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</si>
  <si>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</si>
  <si>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 xml:space="preserve">Прочие доходы от использования имущества и прав, находящихся в муниципальной собственности </t>
  </si>
  <si>
    <t>Плата за увеличение площади земельных участков, находящихся в частной собственности</t>
  </si>
  <si>
    <t>Доходы от продажи имущества</t>
  </si>
  <si>
    <t>Доходы от продажи земельных участков, государственная собственность на которые не разграничена и находящиеся в границах поселений</t>
  </si>
  <si>
    <t>Доходы от оказания платных услуг и компенсации затрат государства</t>
  </si>
  <si>
    <t>Плата за увелечение площади земельных участков,находящихся в частной собственности</t>
  </si>
  <si>
    <t>Штрафы,санкции, возмещение ущерба</t>
  </si>
  <si>
    <t>Невыясненные поступления</t>
  </si>
  <si>
    <t>Прочие неналоговые поступления</t>
  </si>
  <si>
    <t>БЕЗВОЗМЕЗДНЫЕ ПОСТУПЛЕНИЯ</t>
  </si>
  <si>
    <t>ИТОГО ДОХОДОВ</t>
  </si>
  <si>
    <t>РАСХОДЫ</t>
  </si>
  <si>
    <t>Общегосударственные вопросы</t>
  </si>
  <si>
    <t>Центральный аппарат</t>
  </si>
  <si>
    <t>Глава местной администрации</t>
  </si>
  <si>
    <t>Резевный фонд</t>
  </si>
  <si>
    <t>Другие общегосударственные вопросы</t>
  </si>
  <si>
    <t>Обеспечение проведения выборов и референдумов</t>
  </si>
  <si>
    <t>Мобилизационная и вневойсковая подготовка</t>
  </si>
  <si>
    <t>Национальная безопасность</t>
  </si>
  <si>
    <t>Водное хозяйство</t>
  </si>
  <si>
    <t>Дорожное хозяйство (дорожные фонды) (ремонт автомобильных дорог местного значения)</t>
  </si>
  <si>
    <t>Другие вопросы в области национальной экономики (местные инициативы)</t>
  </si>
  <si>
    <t>Жилищное хозяйство в т.ч.</t>
  </si>
  <si>
    <t>обеспечение мероприятий по переселению граждан из аварийного жилищного фонда за счет средств, поступивших от ГК-Фонда содействия реформированию ЖКХ</t>
  </si>
  <si>
    <t>обеспечение мероприятий по переселению граждан из аварийного жилищного фонда за счет средств   бюджета Республики Марий Эл</t>
  </si>
  <si>
    <t>обеспечение мероприятий по переселению граждан из аварийного жилищного фонда за счет средств   местного бюджета</t>
  </si>
  <si>
    <t>капитальный ремонт муниципального жилищного фонда</t>
  </si>
  <si>
    <t>Коммунальное хозяйство в т.ч.</t>
  </si>
  <si>
    <t>Резервный фонд Правительства РМЭ</t>
  </si>
  <si>
    <t>компенсация выпадающих доходов организациям, предоставляющим населению услуги теплоснабжения и горячего водоснабжения</t>
  </si>
  <si>
    <t>компенсация выпадающих доходов организациям, предоставляющим населению услуги водоснабжения и водоотведения</t>
  </si>
  <si>
    <t>компенсация выпадающих доходов организациям, предоставляющим населению услуги бани по тарифам</t>
  </si>
  <si>
    <t>Мероприятия в области коммунального хозяйства</t>
  </si>
  <si>
    <t>Модернизация объектов коммунальной инфраструткуры (канализ.коллектор)</t>
  </si>
  <si>
    <t>Благоустройство (в том числе)</t>
  </si>
  <si>
    <t>уличное освещение</t>
  </si>
  <si>
    <t>Организация и содержание мест захоронения</t>
  </si>
  <si>
    <t>Программа формирования современной городской среды</t>
  </si>
  <si>
    <t xml:space="preserve">прочие расходы </t>
  </si>
  <si>
    <t>Городская среда</t>
  </si>
  <si>
    <t>Пенсионное обеспечение</t>
  </si>
  <si>
    <t>Физическая культура</t>
  </si>
  <si>
    <t>Межбюджетные трансферты</t>
  </si>
  <si>
    <t>ИТОГО расходов</t>
  </si>
  <si>
    <t>дефицит (-), профицит (+)</t>
  </si>
  <si>
    <t>Исп. Нагаева Н.С. Ефремова И.М.</t>
  </si>
  <si>
    <t>по состоянию на 01 декабря 2019 года</t>
  </si>
  <si>
    <t>факт на 01.12.2019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</si>
</sst>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0_р_._-;\-* #,##0.00_р_._-;_-* \-??_р_._-;_-@_-"/>
    <numFmt numFmtId="173" formatCode="_-* #,##0.0_р_._-;\-* #,##0.0_р_._-;_-* \-??_р_._-;_-@_-"/>
    <numFmt numFmtId="174" formatCode="0.0"/>
    <numFmt numFmtId="175" formatCode="_-* #,##0.0_р_._-;\-* #,##0.0_р_._-;_-* \-???_р_._-;_-@_-"/>
    <numFmt numFmtId="176" formatCode="_-* #,##0.0_р_._-;\-* #,##0.0_р_._-;_-* &quot;-&quot;?_р_._-;_-@_-"/>
    <numFmt numFmtId="177" formatCode="_-* #,##0.00_р_._-;\-* #,##0.00_р_._-;_-* \-???_р_._-;_-@_-"/>
    <numFmt numFmtId="178" formatCode="_-* #,##0.000_р_._-;\-* #,##0.000_р_._-;_-* \-???_р_._-;_-@_-"/>
    <numFmt numFmtId="179" formatCode="_-* #,##0.0000_р_._-;\-* #,##0.0000_р_._-;_-* \-???_р_._-;_-@_-"/>
    <numFmt numFmtId="180" formatCode="_-* #,##0.00000_р_._-;\-* #,##0.00000_р_._-;_-* \-???_р_._-;_-@_-"/>
    <numFmt numFmtId="181" formatCode="_-* #,##0.0\ _р_._-;\-* #,##0.0\ _р_._-;_-* &quot;-&quot;?\ _р_._-;_-@_-"/>
  </numFmts>
  <fonts count="48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7"/>
      <name val="Arial Cyr"/>
      <family val="0"/>
    </font>
    <font>
      <b/>
      <i/>
      <sz val="17"/>
      <name val="Arial Cyr"/>
      <family val="0"/>
    </font>
    <font>
      <b/>
      <sz val="14"/>
      <name val="Times New Roman"/>
      <family val="1"/>
    </font>
    <font>
      <b/>
      <sz val="15"/>
      <name val="Times New Roman"/>
      <family val="1"/>
    </font>
    <font>
      <b/>
      <sz val="16"/>
      <name val="Times New Roman"/>
      <family val="1"/>
    </font>
    <font>
      <sz val="15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i/>
      <sz val="16"/>
      <name val="Times New Roman"/>
      <family val="1"/>
    </font>
    <font>
      <i/>
      <sz val="15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173" fontId="7" fillId="33" borderId="10" xfId="58" applyNumberFormat="1" applyFont="1" applyFill="1" applyBorder="1" applyAlignment="1" applyProtection="1">
      <alignment horizontal="right" vertical="center" wrapText="1"/>
      <protection/>
    </xf>
    <xf numFmtId="9" fontId="7" fillId="0" borderId="11" xfId="55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left"/>
    </xf>
    <xf numFmtId="0" fontId="9" fillId="33" borderId="11" xfId="0" applyFont="1" applyFill="1" applyBorder="1" applyAlignment="1">
      <alignment horizontal="right" vertical="center" wrapText="1"/>
    </xf>
    <xf numFmtId="174" fontId="9" fillId="0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top" wrapText="1"/>
    </xf>
    <xf numFmtId="174" fontId="9" fillId="33" borderId="11" xfId="0" applyNumberFormat="1" applyFont="1" applyFill="1" applyBorder="1" applyAlignment="1" applyProtection="1">
      <alignment horizontal="right" vertical="center" wrapText="1"/>
      <protection locked="0"/>
    </xf>
    <xf numFmtId="174" fontId="9" fillId="0" borderId="11" xfId="0" applyNumberFormat="1" applyFont="1" applyFill="1" applyBorder="1" applyAlignment="1" applyProtection="1">
      <alignment horizontal="right" vertical="center" wrapText="1"/>
      <protection locked="0"/>
    </xf>
    <xf numFmtId="9" fontId="9" fillId="0" borderId="11" xfId="55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 applyProtection="1">
      <alignment horizontal="left" vertical="top" wrapText="1"/>
      <protection/>
    </xf>
    <xf numFmtId="0" fontId="8" fillId="0" borderId="12" xfId="0" applyFont="1" applyFill="1" applyBorder="1" applyAlignment="1" applyProtection="1">
      <alignment horizontal="left" vertical="top" wrapText="1"/>
      <protection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 vertical="top" wrapText="1"/>
    </xf>
    <xf numFmtId="0" fontId="8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center" wrapText="1"/>
    </xf>
    <xf numFmtId="175" fontId="11" fillId="33" borderId="11" xfId="0" applyNumberFormat="1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175" fontId="7" fillId="33" borderId="11" xfId="0" applyNumberFormat="1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center"/>
    </xf>
    <xf numFmtId="175" fontId="9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/>
    </xf>
    <xf numFmtId="175" fontId="9" fillId="33" borderId="11" xfId="0" applyNumberFormat="1" applyFont="1" applyFill="1" applyBorder="1" applyAlignment="1">
      <alignment vertical="center" wrapText="1"/>
    </xf>
    <xf numFmtId="0" fontId="6" fillId="0" borderId="11" xfId="0" applyFont="1" applyBorder="1" applyAlignment="1">
      <alignment/>
    </xf>
    <xf numFmtId="175" fontId="7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/>
    </xf>
    <xf numFmtId="175" fontId="9" fillId="0" borderId="11" xfId="0" applyNumberFormat="1" applyFont="1" applyBorder="1" applyAlignment="1">
      <alignment horizontal="right" vertical="center" wrapText="1"/>
    </xf>
    <xf numFmtId="0" fontId="13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="80" zoomScaleNormal="80" zoomScalePageLayoutView="0" workbookViewId="0" topLeftCell="A1">
      <selection activeCell="C64" sqref="C64"/>
    </sheetView>
  </sheetViews>
  <sheetFormatPr defaultColWidth="9.00390625" defaultRowHeight="12.75"/>
  <cols>
    <col min="1" max="1" width="84.00390625" style="1" customWidth="1"/>
    <col min="2" max="2" width="22.00390625" style="1" customWidth="1"/>
    <col min="3" max="3" width="22.25390625" style="1" customWidth="1"/>
    <col min="4" max="4" width="16.75390625" style="1" customWidth="1"/>
    <col min="5" max="16384" width="9.125" style="1" customWidth="1"/>
  </cols>
  <sheetData>
    <row r="1" spans="1:3" ht="22.5" customHeight="1">
      <c r="A1" s="38"/>
      <c r="B1" s="38"/>
      <c r="C1" s="38"/>
    </row>
    <row r="2" spans="1:4" ht="26.25" customHeight="1">
      <c r="A2" s="39" t="s">
        <v>0</v>
      </c>
      <c r="B2" s="39"/>
      <c r="C2" s="39"/>
      <c r="D2" s="39"/>
    </row>
    <row r="3" spans="1:4" ht="21" customHeight="1">
      <c r="A3" s="40" t="s">
        <v>64</v>
      </c>
      <c r="B3" s="40"/>
      <c r="C3" s="40"/>
      <c r="D3" s="40"/>
    </row>
    <row r="4" spans="1:3" ht="27" customHeight="1">
      <c r="A4" s="2"/>
      <c r="B4" s="41"/>
      <c r="C4" s="41"/>
    </row>
    <row r="5" spans="1:4" ht="27.75" customHeight="1">
      <c r="A5" s="42" t="s">
        <v>1</v>
      </c>
      <c r="B5" s="43" t="s">
        <v>2</v>
      </c>
      <c r="C5" s="43" t="s">
        <v>65</v>
      </c>
      <c r="D5" s="42" t="s">
        <v>3</v>
      </c>
    </row>
    <row r="6" spans="1:4" ht="15.75" customHeight="1">
      <c r="A6" s="42"/>
      <c r="B6" s="43"/>
      <c r="C6" s="43"/>
      <c r="D6" s="42"/>
    </row>
    <row r="7" spans="1:4" ht="30" customHeight="1">
      <c r="A7" s="3" t="s">
        <v>4</v>
      </c>
      <c r="B7" s="4">
        <f>B9+B10+B11+B12+B15+B16+B17+B18+B19+B20+B22+B23+B24+B25+B28</f>
        <v>16346.3</v>
      </c>
      <c r="C7" s="4">
        <f>C9+C10+C11+C12+C15+C16+C17+C18+C19+C20+C22+C23+C24+C25+C28+C27+C26</f>
        <v>14414.24901</v>
      </c>
      <c r="D7" s="5">
        <f>C7/B7</f>
        <v>0.8818049962376807</v>
      </c>
    </row>
    <row r="8" spans="1:4" ht="17.25" customHeight="1">
      <c r="A8" s="6" t="s">
        <v>5</v>
      </c>
      <c r="B8" s="7"/>
      <c r="C8" s="8"/>
      <c r="D8" s="5"/>
    </row>
    <row r="9" spans="1:4" ht="21.75" customHeight="1">
      <c r="A9" s="9" t="s">
        <v>6</v>
      </c>
      <c r="B9" s="10">
        <v>13761</v>
      </c>
      <c r="C9" s="11">
        <v>11387.85764</v>
      </c>
      <c r="D9" s="12">
        <f>C9/B9</f>
        <v>0.8275457917302522</v>
      </c>
    </row>
    <row r="10" spans="1:4" ht="20.25">
      <c r="A10" s="9" t="s">
        <v>7</v>
      </c>
      <c r="B10" s="10">
        <v>12</v>
      </c>
      <c r="C10" s="11">
        <v>3.05652</v>
      </c>
      <c r="D10" s="12">
        <f>C10/B10</f>
        <v>0.25471</v>
      </c>
    </row>
    <row r="11" spans="1:4" ht="24" customHeight="1">
      <c r="A11" s="9" t="s">
        <v>8</v>
      </c>
      <c r="B11" s="10">
        <v>617</v>
      </c>
      <c r="C11" s="11">
        <v>602.89835</v>
      </c>
      <c r="D11" s="12">
        <f>C11/B11</f>
        <v>0.9771448136142626</v>
      </c>
    </row>
    <row r="12" spans="1:4" ht="24" customHeight="1">
      <c r="A12" s="9" t="s">
        <v>9</v>
      </c>
      <c r="B12" s="10">
        <v>1154.3</v>
      </c>
      <c r="C12" s="11">
        <v>1076.17233</v>
      </c>
      <c r="D12" s="12">
        <f>C12/B12</f>
        <v>0.9323159750498139</v>
      </c>
    </row>
    <row r="13" spans="1:4" ht="27" customHeight="1" hidden="1">
      <c r="A13" s="9" t="s">
        <v>10</v>
      </c>
      <c r="B13" s="10"/>
      <c r="C13" s="11"/>
      <c r="D13" s="12"/>
    </row>
    <row r="14" spans="1:4" ht="39" hidden="1">
      <c r="A14" s="9" t="s">
        <v>11</v>
      </c>
      <c r="B14" s="10"/>
      <c r="C14" s="11"/>
      <c r="D14" s="12"/>
    </row>
    <row r="15" spans="1:9" ht="61.5" customHeight="1">
      <c r="A15" s="9" t="s">
        <v>12</v>
      </c>
      <c r="B15" s="10">
        <v>600</v>
      </c>
      <c r="C15" s="11">
        <v>409.71114</v>
      </c>
      <c r="D15" s="12">
        <f>C15/B15</f>
        <v>0.6828519</v>
      </c>
      <c r="I15" s="13"/>
    </row>
    <row r="16" spans="1:4" ht="43.5" customHeight="1">
      <c r="A16" s="14" t="s">
        <v>13</v>
      </c>
      <c r="B16" s="10">
        <v>160</v>
      </c>
      <c r="C16" s="11">
        <v>139.6065</v>
      </c>
      <c r="D16" s="12">
        <f>C16/B16</f>
        <v>0.8725406250000001</v>
      </c>
    </row>
    <row r="17" spans="1:4" ht="20.25" hidden="1">
      <c r="A17" s="9" t="s">
        <v>14</v>
      </c>
      <c r="B17" s="10"/>
      <c r="C17" s="11"/>
      <c r="D17" s="12" t="e">
        <f>C17/B17</f>
        <v>#DIV/0!</v>
      </c>
    </row>
    <row r="18" spans="1:4" ht="44.25" customHeight="1">
      <c r="A18" s="15" t="s">
        <v>15</v>
      </c>
      <c r="B18" s="10">
        <v>22</v>
      </c>
      <c r="C18" s="11"/>
      <c r="D18" s="12">
        <f>C18/B18</f>
        <v>0</v>
      </c>
    </row>
    <row r="19" spans="1:4" ht="41.25" customHeight="1">
      <c r="A19" s="15" t="s">
        <v>16</v>
      </c>
      <c r="B19" s="10"/>
      <c r="C19" s="11">
        <v>330.35519</v>
      </c>
      <c r="D19" s="12"/>
    </row>
    <row r="20" spans="1:4" ht="39" hidden="1">
      <c r="A20" s="16" t="s">
        <v>17</v>
      </c>
      <c r="B20" s="10"/>
      <c r="C20" s="11"/>
      <c r="D20" s="12"/>
    </row>
    <row r="21" spans="1:4" ht="39" hidden="1">
      <c r="A21" s="9" t="s">
        <v>18</v>
      </c>
      <c r="B21" s="10"/>
      <c r="C21" s="11"/>
      <c r="D21" s="12"/>
    </row>
    <row r="22" spans="1:4" ht="20.25">
      <c r="A22" s="9" t="s">
        <v>19</v>
      </c>
      <c r="B22" s="10"/>
      <c r="C22" s="11">
        <v>85.013</v>
      </c>
      <c r="D22" s="12"/>
    </row>
    <row r="23" spans="1:4" ht="58.5">
      <c r="A23" s="9" t="s">
        <v>20</v>
      </c>
      <c r="B23" s="10"/>
      <c r="C23" s="11">
        <v>266.52525</v>
      </c>
      <c r="D23" s="12"/>
    </row>
    <row r="24" spans="1:4" ht="39">
      <c r="A24" s="9" t="s">
        <v>21</v>
      </c>
      <c r="B24" s="10"/>
      <c r="C24" s="11">
        <v>71.04725</v>
      </c>
      <c r="D24" s="12"/>
    </row>
    <row r="25" spans="1:4" ht="41.25" customHeight="1">
      <c r="A25" s="17" t="s">
        <v>22</v>
      </c>
      <c r="B25" s="10">
        <v>20</v>
      </c>
      <c r="C25" s="11">
        <v>39.00584</v>
      </c>
      <c r="D25" s="12">
        <f>C25/B25</f>
        <v>1.950292</v>
      </c>
    </row>
    <row r="26" spans="1:4" ht="25.5" customHeight="1">
      <c r="A26" s="18" t="s">
        <v>23</v>
      </c>
      <c r="B26" s="10"/>
      <c r="C26" s="11">
        <v>3</v>
      </c>
      <c r="D26" s="12"/>
    </row>
    <row r="27" spans="1:4" ht="19.5" customHeight="1" hidden="1">
      <c r="A27" s="19" t="s">
        <v>24</v>
      </c>
      <c r="B27" s="10"/>
      <c r="C27" s="11">
        <v>0</v>
      </c>
      <c r="D27" s="12"/>
    </row>
    <row r="28" spans="1:4" ht="20.25" hidden="1">
      <c r="A28" s="9" t="s">
        <v>25</v>
      </c>
      <c r="B28" s="10"/>
      <c r="C28" s="11"/>
      <c r="D28" s="12" t="e">
        <f>C28/B28</f>
        <v>#DIV/0!</v>
      </c>
    </row>
    <row r="29" spans="1:4" ht="30.75" customHeight="1">
      <c r="A29" s="20" t="s">
        <v>26</v>
      </c>
      <c r="B29" s="21">
        <v>30695.14638</v>
      </c>
      <c r="C29" s="21">
        <v>30403.2306</v>
      </c>
      <c r="D29" s="5">
        <f>C29/B29</f>
        <v>0.9904898391300652</v>
      </c>
    </row>
    <row r="30" spans="1:4" ht="31.5" customHeight="1">
      <c r="A30" s="22" t="s">
        <v>27</v>
      </c>
      <c r="B30" s="23">
        <f>B7+B29</f>
        <v>47041.446379999994</v>
      </c>
      <c r="C30" s="23">
        <f>C7+C29</f>
        <v>44817.479609999995</v>
      </c>
      <c r="D30" s="5">
        <f>C30/B30</f>
        <v>0.9527232485150471</v>
      </c>
    </row>
    <row r="31" spans="1:4" ht="22.5" customHeight="1">
      <c r="A31" s="24" t="s">
        <v>28</v>
      </c>
      <c r="B31" s="25"/>
      <c r="C31" s="25"/>
      <c r="D31" s="5"/>
    </row>
    <row r="32" spans="1:4" ht="22.5" customHeight="1">
      <c r="A32" s="19" t="s">
        <v>29</v>
      </c>
      <c r="B32" s="25">
        <f>B33+B34+B35+B36+B37</f>
        <v>6548.987000000001</v>
      </c>
      <c r="C32" s="25">
        <f>C33+C34+C35+C36+C37</f>
        <v>5300.70859</v>
      </c>
      <c r="D32" s="12">
        <f aca="true" t="shared" si="0" ref="D32:D37">C32/B32</f>
        <v>0.8093936650049847</v>
      </c>
    </row>
    <row r="33" spans="1:4" ht="22.5" customHeight="1">
      <c r="A33" s="26" t="s">
        <v>30</v>
      </c>
      <c r="B33" s="25">
        <v>3338.724</v>
      </c>
      <c r="C33" s="25">
        <v>2799.89853</v>
      </c>
      <c r="D33" s="12">
        <f t="shared" si="0"/>
        <v>0.8386133534847444</v>
      </c>
    </row>
    <row r="34" spans="1:4" ht="27" customHeight="1">
      <c r="A34" s="26" t="s">
        <v>31</v>
      </c>
      <c r="B34" s="25">
        <v>692.9</v>
      </c>
      <c r="C34" s="25">
        <v>267.33386</v>
      </c>
      <c r="D34" s="12">
        <f t="shared" si="0"/>
        <v>0.3858188194544668</v>
      </c>
    </row>
    <row r="35" spans="1:4" ht="28.5" customHeight="1" hidden="1">
      <c r="A35" s="26" t="s">
        <v>32</v>
      </c>
      <c r="B35" s="25"/>
      <c r="C35" s="25"/>
      <c r="D35" s="12" t="e">
        <f t="shared" si="0"/>
        <v>#DIV/0!</v>
      </c>
    </row>
    <row r="36" spans="1:4" ht="29.25" customHeight="1">
      <c r="A36" s="26" t="s">
        <v>33</v>
      </c>
      <c r="B36" s="25">
        <v>2437.763</v>
      </c>
      <c r="C36" s="25">
        <v>2153.8762</v>
      </c>
      <c r="D36" s="12">
        <f t="shared" si="0"/>
        <v>0.8835461855807969</v>
      </c>
    </row>
    <row r="37" spans="1:4" ht="29.25" customHeight="1">
      <c r="A37" s="26" t="s">
        <v>34</v>
      </c>
      <c r="B37" s="25">
        <v>79.6</v>
      </c>
      <c r="C37" s="25">
        <v>79.6</v>
      </c>
      <c r="D37" s="12">
        <f t="shared" si="0"/>
        <v>1</v>
      </c>
    </row>
    <row r="38" spans="1:4" ht="25.5" customHeight="1">
      <c r="A38" s="27" t="s">
        <v>35</v>
      </c>
      <c r="B38" s="25">
        <v>399.2</v>
      </c>
      <c r="C38" s="25">
        <v>321.3</v>
      </c>
      <c r="D38" s="12">
        <f aca="true" t="shared" si="1" ref="D38:D65">C38/B38</f>
        <v>0.8048597194388778</v>
      </c>
    </row>
    <row r="39" spans="1:4" ht="24" customHeight="1">
      <c r="A39" s="27" t="s">
        <v>36</v>
      </c>
      <c r="B39" s="25">
        <v>62.9004</v>
      </c>
      <c r="C39" s="25">
        <v>62.9004</v>
      </c>
      <c r="D39" s="12">
        <f t="shared" si="1"/>
        <v>1</v>
      </c>
    </row>
    <row r="40" spans="1:4" ht="1.5" customHeight="1" hidden="1">
      <c r="A40" s="27" t="s">
        <v>37</v>
      </c>
      <c r="B40" s="25">
        <v>0</v>
      </c>
      <c r="C40" s="25"/>
      <c r="D40" s="12" t="e">
        <f t="shared" si="1"/>
        <v>#DIV/0!</v>
      </c>
    </row>
    <row r="41" spans="1:4" ht="44.25" customHeight="1">
      <c r="A41" s="27" t="s">
        <v>38</v>
      </c>
      <c r="B41" s="25">
        <v>8072.30122</v>
      </c>
      <c r="C41" s="25">
        <v>7766.63363</v>
      </c>
      <c r="D41" s="12">
        <f t="shared" si="1"/>
        <v>0.9621337730506543</v>
      </c>
    </row>
    <row r="42" spans="1:4" ht="39">
      <c r="A42" s="27" t="s">
        <v>39</v>
      </c>
      <c r="B42" s="25">
        <v>255</v>
      </c>
      <c r="C42" s="25">
        <v>255</v>
      </c>
      <c r="D42" s="12">
        <f t="shared" si="1"/>
        <v>1</v>
      </c>
    </row>
    <row r="43" spans="1:4" ht="26.25" customHeight="1">
      <c r="A43" s="27" t="s">
        <v>40</v>
      </c>
      <c r="B43" s="25">
        <f>B47</f>
        <v>200</v>
      </c>
      <c r="C43" s="25">
        <f>C47</f>
        <v>187</v>
      </c>
      <c r="D43" s="12">
        <f t="shared" si="1"/>
        <v>0.935</v>
      </c>
    </row>
    <row r="44" spans="1:4" ht="0.75" customHeight="1" hidden="1">
      <c r="A44" s="28" t="s">
        <v>41</v>
      </c>
      <c r="B44" s="25">
        <v>0</v>
      </c>
      <c r="C44" s="25"/>
      <c r="D44" s="12" t="e">
        <f t="shared" si="1"/>
        <v>#DIV/0!</v>
      </c>
    </row>
    <row r="45" spans="1:4" ht="58.5" hidden="1">
      <c r="A45" s="28" t="s">
        <v>42</v>
      </c>
      <c r="B45" s="25">
        <v>0</v>
      </c>
      <c r="C45" s="25"/>
      <c r="D45" s="12" t="e">
        <f t="shared" si="1"/>
        <v>#DIV/0!</v>
      </c>
    </row>
    <row r="46" spans="1:4" ht="58.5" hidden="1">
      <c r="A46" s="28" t="s">
        <v>43</v>
      </c>
      <c r="B46" s="25">
        <v>0</v>
      </c>
      <c r="C46" s="25"/>
      <c r="D46" s="12" t="e">
        <f t="shared" si="1"/>
        <v>#DIV/0!</v>
      </c>
    </row>
    <row r="47" spans="1:4" ht="20.25">
      <c r="A47" s="28" t="s">
        <v>44</v>
      </c>
      <c r="B47" s="25">
        <v>200</v>
      </c>
      <c r="C47" s="25">
        <v>187</v>
      </c>
      <c r="D47" s="12">
        <f t="shared" si="1"/>
        <v>0.935</v>
      </c>
    </row>
    <row r="48" spans="1:4" ht="20.25">
      <c r="A48" s="26" t="s">
        <v>45</v>
      </c>
      <c r="B48" s="25">
        <f>B49+B50+B54+B55+B51+B52+B53</f>
        <v>23442.59445</v>
      </c>
      <c r="C48" s="25">
        <f>C49+C50+C54+C55+C51+C52+C53</f>
        <v>19751.43607</v>
      </c>
      <c r="D48" s="12">
        <f t="shared" si="1"/>
        <v>0.8425448007526317</v>
      </c>
    </row>
    <row r="49" spans="1:4" ht="0.75" customHeight="1">
      <c r="A49" s="28" t="s">
        <v>46</v>
      </c>
      <c r="B49" s="25"/>
      <c r="C49" s="25">
        <v>0</v>
      </c>
      <c r="D49" s="12" t="e">
        <f t="shared" si="1"/>
        <v>#DIV/0!</v>
      </c>
    </row>
    <row r="50" spans="1:4" ht="63" customHeight="1">
      <c r="A50" s="28" t="s">
        <v>47</v>
      </c>
      <c r="B50" s="25">
        <v>9110.12928</v>
      </c>
      <c r="C50" s="25">
        <v>9110.12928</v>
      </c>
      <c r="D50" s="12">
        <f t="shared" si="1"/>
        <v>1</v>
      </c>
    </row>
    <row r="51" spans="1:4" ht="0.75" customHeight="1">
      <c r="A51" s="28" t="s">
        <v>48</v>
      </c>
      <c r="B51" s="25"/>
      <c r="C51" s="25"/>
      <c r="D51" s="12" t="e">
        <f t="shared" si="1"/>
        <v>#DIV/0!</v>
      </c>
    </row>
    <row r="52" spans="1:4" ht="43.5" customHeight="1">
      <c r="A52" s="28" t="s">
        <v>49</v>
      </c>
      <c r="B52" s="25">
        <v>200</v>
      </c>
      <c r="C52" s="25">
        <v>199.90362</v>
      </c>
      <c r="D52" s="12">
        <f t="shared" si="1"/>
        <v>0.9995181</v>
      </c>
    </row>
    <row r="53" spans="1:4" ht="20.25">
      <c r="A53" s="28" t="s">
        <v>50</v>
      </c>
      <c r="B53" s="25">
        <v>1548.89917</v>
      </c>
      <c r="C53" s="25">
        <v>1175.37817</v>
      </c>
      <c r="D53" s="12">
        <f t="shared" si="1"/>
        <v>0.758847440017674</v>
      </c>
    </row>
    <row r="54" spans="1:4" ht="43.5" customHeight="1">
      <c r="A54" s="28" t="s">
        <v>51</v>
      </c>
      <c r="B54" s="25">
        <v>12583.566</v>
      </c>
      <c r="C54" s="25">
        <v>9266.025</v>
      </c>
      <c r="D54" s="12">
        <f t="shared" si="1"/>
        <v>0.7363592323511474</v>
      </c>
    </row>
    <row r="55" spans="1:4" ht="15.75" customHeight="1" hidden="1">
      <c r="A55" s="28" t="s">
        <v>51</v>
      </c>
      <c r="B55" s="25"/>
      <c r="C55" s="25">
        <v>0</v>
      </c>
      <c r="D55" s="12" t="e">
        <f t="shared" si="1"/>
        <v>#DIV/0!</v>
      </c>
    </row>
    <row r="56" spans="1:4" ht="20.25">
      <c r="A56" s="26" t="s">
        <v>52</v>
      </c>
      <c r="B56" s="25">
        <f>B57+B58+B60+B61+B59</f>
        <v>7261.62231</v>
      </c>
      <c r="C56" s="25">
        <f>C57+C58+C60+C61+C59</f>
        <v>6756.07824</v>
      </c>
      <c r="D56" s="12">
        <f t="shared" si="1"/>
        <v>0.9303813874616126</v>
      </c>
    </row>
    <row r="57" spans="1:4" ht="19.5" customHeight="1">
      <c r="A57" s="29" t="s">
        <v>53</v>
      </c>
      <c r="B57" s="25">
        <v>2147.078</v>
      </c>
      <c r="C57" s="25">
        <v>1673.83504</v>
      </c>
      <c r="D57" s="12">
        <f t="shared" si="1"/>
        <v>0.7795874393012271</v>
      </c>
    </row>
    <row r="58" spans="1:4" ht="21" customHeight="1" hidden="1">
      <c r="A58" s="28" t="s">
        <v>54</v>
      </c>
      <c r="B58" s="25"/>
      <c r="C58" s="25"/>
      <c r="D58" s="12" t="e">
        <f t="shared" si="1"/>
        <v>#DIV/0!</v>
      </c>
    </row>
    <row r="59" spans="1:4" ht="20.25">
      <c r="A59" s="28" t="s">
        <v>55</v>
      </c>
      <c r="B59" s="25">
        <v>4392.48837</v>
      </c>
      <c r="C59" s="25">
        <v>4390.7204</v>
      </c>
      <c r="D59" s="12">
        <f t="shared" si="1"/>
        <v>0.9995975014954906</v>
      </c>
    </row>
    <row r="60" spans="1:4" ht="20.25">
      <c r="A60" s="28" t="s">
        <v>56</v>
      </c>
      <c r="B60" s="25">
        <v>722.05594</v>
      </c>
      <c r="C60" s="30">
        <v>691.5228</v>
      </c>
      <c r="D60" s="12">
        <f t="shared" si="1"/>
        <v>0.9577136087267698</v>
      </c>
    </row>
    <row r="61" spans="1:4" ht="21" customHeight="1" hidden="1">
      <c r="A61" s="28" t="s">
        <v>57</v>
      </c>
      <c r="B61" s="25">
        <v>0</v>
      </c>
      <c r="C61" s="30"/>
      <c r="D61" s="12" t="e">
        <f t="shared" si="1"/>
        <v>#DIV/0!</v>
      </c>
    </row>
    <row r="62" spans="1:4" ht="20.25">
      <c r="A62" s="26" t="s">
        <v>58</v>
      </c>
      <c r="B62" s="25">
        <v>511</v>
      </c>
      <c r="C62" s="30">
        <v>481.26549</v>
      </c>
      <c r="D62" s="12">
        <f t="shared" si="1"/>
        <v>0.9418111350293542</v>
      </c>
    </row>
    <row r="63" spans="1:4" ht="20.25">
      <c r="A63" s="26" t="s">
        <v>59</v>
      </c>
      <c r="B63" s="25">
        <v>369.984</v>
      </c>
      <c r="C63" s="30">
        <v>265.40246</v>
      </c>
      <c r="D63" s="12">
        <f t="shared" si="1"/>
        <v>0.7173349658363606</v>
      </c>
    </row>
    <row r="64" spans="1:4" ht="20.25">
      <c r="A64" s="26" t="s">
        <v>60</v>
      </c>
      <c r="B64" s="25">
        <v>292.1</v>
      </c>
      <c r="C64" s="30">
        <v>219.075</v>
      </c>
      <c r="D64" s="12">
        <f t="shared" si="1"/>
        <v>0.7499999999999999</v>
      </c>
    </row>
    <row r="65" spans="1:4" ht="20.25">
      <c r="A65" s="31" t="s">
        <v>61</v>
      </c>
      <c r="B65" s="32">
        <f>B32+B38+B39+B40+B41+B42+B43+B48+B56+B62+B63+B64</f>
        <v>47415.689379999996</v>
      </c>
      <c r="C65" s="32">
        <f>C32+C38+C39+C40+C41+C42+C43+C48+C56+C62+C63+C64</f>
        <v>41366.79988</v>
      </c>
      <c r="D65" s="12">
        <f t="shared" si="1"/>
        <v>0.8724285235732241</v>
      </c>
    </row>
    <row r="66" spans="1:4" ht="20.25">
      <c r="A66" s="33" t="s">
        <v>62</v>
      </c>
      <c r="B66" s="34">
        <f>B30+(-B65)</f>
        <v>-374.2430000000022</v>
      </c>
      <c r="C66" s="34">
        <f>C30+(-C65)</f>
        <v>3450.679729999996</v>
      </c>
      <c r="D66" s="5"/>
    </row>
    <row r="67" spans="1:4" ht="18.75">
      <c r="A67" s="35" t="s">
        <v>63</v>
      </c>
      <c r="B67" s="36"/>
      <c r="C67" s="37"/>
      <c r="D67" s="37"/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 horizontalCentered="1"/>
  <pageMargins left="0.6027777777777777" right="0" top="0.43680555555555556" bottom="0.31805555555555554" header="0.5118055555555555" footer="0.5118055555555555"/>
  <pageSetup horizontalDpi="300" verticalDpi="300" orientation="portrait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2019-12-12T12:03:26Z</dcterms:modified>
  <cp:category/>
  <cp:version/>
  <cp:contentType/>
  <cp:contentStatus/>
</cp:coreProperties>
</file>