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кокшайск" sheetId="1" r:id="rId1"/>
  </sheets>
  <definedNames>
    <definedName name="_xlnm.Print_Titles" localSheetId="0">'кокшайск'!$A:$A</definedName>
  </definedNames>
  <calcPr fullCalcOnLoad="1"/>
</workbook>
</file>

<file path=xl/sharedStrings.xml><?xml version="1.0" encoding="utf-8"?>
<sst xmlns="http://schemas.openxmlformats.org/spreadsheetml/2006/main" count="54" uniqueCount="52">
  <si>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</si>
  <si>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</si>
  <si>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</si>
  <si>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</si>
  <si>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</si>
  <si>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Штрафы,санкции, возмещение ущерба</t>
  </si>
  <si>
    <t>БЕЗВОЗМЕЗДНЫЕ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</si>
  <si>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</si>
  <si>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</si>
  <si>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</si>
  <si>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</si>
  <si>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</si>
  <si>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 (в том числе)</t>
  </si>
  <si>
    <t>уличное освещение</t>
  </si>
  <si>
    <t>ИТОГО расходов</t>
  </si>
  <si>
    <t>Госпошлина</t>
  </si>
  <si>
    <t>Жилищное хозяйство в т.ч.</t>
  </si>
  <si>
    <t>Коммунальное хозяйство в т.ч.</t>
  </si>
  <si>
    <t xml:space="preserve">прочие расходы </t>
  </si>
  <si>
    <t>Другие вопросы в области национальной экономики</t>
  </si>
  <si>
    <t>Пенсионное обеспечение</t>
  </si>
  <si>
    <t>прочие</t>
  </si>
  <si>
    <t xml:space="preserve">Наименование </t>
  </si>
  <si>
    <t>ИТОГО ДОХОДОВ</t>
  </si>
  <si>
    <t>РАСХОДЫ</t>
  </si>
  <si>
    <t>Обеспечение проведения выборов</t>
  </si>
  <si>
    <t>Резервный фонд</t>
  </si>
  <si>
    <t>Доходы от продажи имущества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</si>
  <si>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</si>
  <si>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</si>
  <si>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не разграничена  и которые расположены в границах городских поселений</t>
  </si>
  <si>
    <t>Доходы от продажи земельных участков, гос. собственность на которые разграничена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</si>
  <si>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</si>
  <si>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</si>
  <si>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Национальная безопасность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</si>
  <si>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</si>
  <si>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Плата за использование лесов, расположенных на землях иных категорий, находящихся в собственности сельских поселений, в части платы по договору купли-продажи лесных насаждений</t>
  </si>
  <si>
    <t>СОБСТВЕННЫЕ ДОХОДЫ - всего</t>
  </si>
  <si>
    <t>Межбюджетные трансферты</t>
  </si>
  <si>
    <t>содержание улично-дорожной сети  границах поселений</t>
  </si>
  <si>
    <t>Плата по соглашениям об установлении сервитута</t>
  </si>
  <si>
    <t>Доходы, получаемые в виде арендной платы  за земли, находящиеся в собственности поселений</t>
  </si>
  <si>
    <t>дефицит (-), профицит (+)</t>
  </si>
  <si>
    <t>план на      2020 год</t>
  </si>
  <si>
    <t>Исполнение бюджета по Кокшайскому сельскому поселению</t>
  </si>
  <si>
    <t>Доходы от продажи земельных участков, гос. собственность на которые не разграничена</t>
  </si>
  <si>
    <t>% исп.</t>
  </si>
  <si>
    <t>Доходы от оказания платных услуг и компенсации затрат государства</t>
  </si>
  <si>
    <t>Организация и сордержание мест захоронения</t>
  </si>
  <si>
    <t>Исп. Волкова Е.Ю. Ефремова И.М.</t>
  </si>
  <si>
    <t>по состоянию на 01 августа 2020 года</t>
  </si>
  <si>
    <t>факт на 01.08.2020 г.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</si>
</sst>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#,##0.0_ ;\-#,##0.0\ "/>
    <numFmt numFmtId="195" formatCode="#,##0_ ;\-#,##0\ "/>
    <numFmt numFmtId="196" formatCode="#,##0.00_ ;\-#,##0.00\ "/>
    <numFmt numFmtId="197" formatCode="_-* #,##0.0000_р_._-;\-* #,##0.0000_р_._-;_-* &quot;-&quot;??_р_._-;_-@_-"/>
    <numFmt numFmtId="198" formatCode="_-* #,##0_р_._-;\-* #,##0_р_._-;_-* &quot;-&quot;???_р_._-;_-@_-"/>
    <numFmt numFmtId="199" formatCode="_-* #,##0.00000_р_._-;\-* #,##0.00000_р_._-;_-* &quot;-&quot;???_р_._-;_-@_-"/>
    <numFmt numFmtId="200" formatCode="_-* #,##0.00000_р_._-;\-* #,##0.00000_р_._-;_-* &quot;-&quot;??_р_._-;_-@_-"/>
    <numFmt numFmtId="201" formatCode="#,##0.0"/>
    <numFmt numFmtId="202" formatCode="#,##0.000"/>
    <numFmt numFmtId="203" formatCode="#,##0.0000"/>
    <numFmt numFmtId="204" formatCode="#,##0.00000"/>
  </numFmts>
  <fonts count="4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7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180" fontId="6" fillId="0" borderId="10" xfId="0" applyNumberFormat="1" applyFont="1" applyBorder="1" applyAlignment="1">
      <alignment vertical="center" wrapText="1"/>
    </xf>
    <xf numFmtId="180" fontId="5" fillId="0" borderId="10" xfId="0" applyNumberFormat="1" applyFont="1" applyBorder="1" applyAlignment="1">
      <alignment vertical="center" wrapText="1"/>
    </xf>
    <xf numFmtId="9" fontId="5" fillId="0" borderId="10" xfId="57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9" fontId="6" fillId="0" borderId="10" xfId="57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wrapText="1"/>
    </xf>
    <xf numFmtId="180" fontId="6" fillId="0" borderId="10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201" fontId="5" fillId="33" borderId="12" xfId="60" applyNumberFormat="1" applyFont="1" applyFill="1" applyBorder="1" applyAlignment="1">
      <alignment horizontal="right" vertical="center" wrapText="1"/>
    </xf>
    <xf numFmtId="201" fontId="6" fillId="33" borderId="10" xfId="0" applyNumberFormat="1" applyFont="1" applyFill="1" applyBorder="1" applyAlignment="1">
      <alignment horizontal="right" vertical="center" wrapText="1"/>
    </xf>
    <xf numFmtId="201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201" fontId="7" fillId="33" borderId="10" xfId="0" applyNumberFormat="1" applyFont="1" applyFill="1" applyBorder="1" applyAlignment="1">
      <alignment horizontal="right" vertical="center" wrapText="1"/>
    </xf>
    <xf numFmtId="201" fontId="5" fillId="33" borderId="10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/>
    </xf>
    <xf numFmtId="0" fontId="10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="87" zoomScaleNormal="87" zoomScalePageLayoutView="0" workbookViewId="0" topLeftCell="A23">
      <selection activeCell="H23" sqref="H23"/>
    </sheetView>
  </sheetViews>
  <sheetFormatPr defaultColWidth="9.00390625" defaultRowHeight="12.75"/>
  <cols>
    <col min="1" max="1" width="55.625" style="1" customWidth="1"/>
    <col min="2" max="2" width="17.25390625" style="1" customWidth="1"/>
    <col min="3" max="3" width="17.00390625" style="1" customWidth="1"/>
    <col min="4" max="4" width="10.875" style="1" bestFit="1" customWidth="1"/>
    <col min="5" max="16384" width="9.125" style="1" customWidth="1"/>
  </cols>
  <sheetData>
    <row r="1" spans="1:3" ht="22.5" customHeight="1">
      <c r="A1" s="39"/>
      <c r="B1" s="40"/>
      <c r="C1" s="40"/>
    </row>
    <row r="2" spans="1:4" ht="25.5" customHeight="1">
      <c r="A2" s="36" t="s">
        <v>44</v>
      </c>
      <c r="B2" s="36"/>
      <c r="C2" s="36"/>
      <c r="D2" s="36"/>
    </row>
    <row r="3" spans="1:4" ht="21" customHeight="1">
      <c r="A3" s="36" t="s">
        <v>50</v>
      </c>
      <c r="B3" s="36"/>
      <c r="C3" s="36"/>
      <c r="D3" s="36"/>
    </row>
    <row r="4" spans="1:3" ht="27" customHeight="1">
      <c r="A4" s="2"/>
      <c r="B4" s="41"/>
      <c r="C4" s="41"/>
    </row>
    <row r="5" spans="1:4" ht="27.75" customHeight="1">
      <c r="A5" s="37" t="s">
        <v>22</v>
      </c>
      <c r="B5" s="42" t="s">
        <v>43</v>
      </c>
      <c r="C5" s="42" t="s">
        <v>51</v>
      </c>
      <c r="D5" s="37" t="s">
        <v>46</v>
      </c>
    </row>
    <row r="6" spans="1:4" ht="20.25" customHeight="1">
      <c r="A6" s="38"/>
      <c r="B6" s="43"/>
      <c r="C6" s="44"/>
      <c r="D6" s="38"/>
    </row>
    <row r="7" spans="1:4" ht="30" customHeight="1">
      <c r="A7" s="25" t="s">
        <v>37</v>
      </c>
      <c r="B7" s="29">
        <f>SUM(B9:B24)</f>
        <v>4614</v>
      </c>
      <c r="C7" s="29">
        <f>SUM(C9:C24)</f>
        <v>2411.69245</v>
      </c>
      <c r="D7" s="7">
        <f>C7/B7</f>
        <v>0.5226901712180321</v>
      </c>
    </row>
    <row r="8" spans="1:4" ht="20.25" customHeight="1">
      <c r="A8" s="8" t="s">
        <v>0</v>
      </c>
      <c r="B8" s="30"/>
      <c r="C8" s="30"/>
      <c r="D8" s="7"/>
    </row>
    <row r="9" spans="1:4" ht="21.75" customHeight="1">
      <c r="A9" s="10" t="s">
        <v>1</v>
      </c>
      <c r="B9" s="31">
        <v>618</v>
      </c>
      <c r="C9" s="31">
        <v>329.20555</v>
      </c>
      <c r="D9" s="9">
        <f>C9/B9</f>
        <v>0.5326950647249191</v>
      </c>
    </row>
    <row r="10" spans="1:4" ht="18.75" hidden="1">
      <c r="A10" s="10" t="s">
        <v>2</v>
      </c>
      <c r="B10" s="31"/>
      <c r="C10" s="31"/>
      <c r="D10" s="9"/>
    </row>
    <row r="11" spans="1:4" ht="21" customHeight="1">
      <c r="A11" s="10" t="s">
        <v>3</v>
      </c>
      <c r="B11" s="31">
        <v>500</v>
      </c>
      <c r="C11" s="31">
        <v>21.20105</v>
      </c>
      <c r="D11" s="9">
        <f aca="true" t="shared" si="0" ref="D11:D20">C11/B11</f>
        <v>0.0424021</v>
      </c>
    </row>
    <row r="12" spans="1:4" ht="18.75" customHeight="1">
      <c r="A12" s="10" t="s">
        <v>4</v>
      </c>
      <c r="B12" s="31">
        <v>2746</v>
      </c>
      <c r="C12" s="31">
        <v>1346.84715</v>
      </c>
      <c r="D12" s="9">
        <f t="shared" si="0"/>
        <v>0.49047601966496723</v>
      </c>
    </row>
    <row r="13" spans="1:4" ht="18.75">
      <c r="A13" s="10" t="s">
        <v>15</v>
      </c>
      <c r="B13" s="31">
        <v>9</v>
      </c>
      <c r="C13" s="31">
        <v>0.68</v>
      </c>
      <c r="D13" s="9">
        <f t="shared" si="0"/>
        <v>0.07555555555555556</v>
      </c>
    </row>
    <row r="14" spans="1:4" ht="0.75" customHeight="1" hidden="1">
      <c r="A14" s="19" t="s">
        <v>30</v>
      </c>
      <c r="B14" s="31"/>
      <c r="C14" s="31"/>
      <c r="D14" s="9" t="e">
        <f t="shared" si="0"/>
        <v>#DIV/0!</v>
      </c>
    </row>
    <row r="15" spans="1:4" ht="39.75" customHeight="1" hidden="1">
      <c r="A15" s="10" t="s">
        <v>41</v>
      </c>
      <c r="B15" s="31"/>
      <c r="C15" s="31"/>
      <c r="D15" s="9" t="e">
        <f t="shared" si="0"/>
        <v>#DIV/0!</v>
      </c>
    </row>
    <row r="16" spans="1:4" ht="61.5" customHeight="1" hidden="1">
      <c r="A16" s="18" t="s">
        <v>28</v>
      </c>
      <c r="B16" s="31"/>
      <c r="C16" s="31"/>
      <c r="D16" s="9" t="e">
        <f t="shared" si="0"/>
        <v>#DIV/0!</v>
      </c>
    </row>
    <row r="17" spans="1:4" ht="60.75" customHeight="1">
      <c r="A17" s="18" t="s">
        <v>29</v>
      </c>
      <c r="B17" s="31">
        <v>76</v>
      </c>
      <c r="C17" s="31">
        <v>53.2139</v>
      </c>
      <c r="D17" s="9">
        <f t="shared" si="0"/>
        <v>0.7001828947368421</v>
      </c>
    </row>
    <row r="18" spans="1:4" ht="37.5" hidden="1">
      <c r="A18" s="20" t="s">
        <v>40</v>
      </c>
      <c r="B18" s="31"/>
      <c r="C18" s="31"/>
      <c r="D18" s="9" t="e">
        <f t="shared" si="0"/>
        <v>#DIV/0!</v>
      </c>
    </row>
    <row r="19" spans="1:4" ht="93.75" hidden="1">
      <c r="A19" s="10" t="s">
        <v>36</v>
      </c>
      <c r="B19" s="31"/>
      <c r="C19" s="31"/>
      <c r="D19" s="9" t="e">
        <f t="shared" si="0"/>
        <v>#DIV/0!</v>
      </c>
    </row>
    <row r="20" spans="1:4" ht="42.75" customHeight="1">
      <c r="A20" s="20" t="s">
        <v>47</v>
      </c>
      <c r="B20" s="31">
        <v>7</v>
      </c>
      <c r="C20" s="31">
        <v>6.6868</v>
      </c>
      <c r="D20" s="9">
        <f t="shared" si="0"/>
        <v>0.9552571428571428</v>
      </c>
    </row>
    <row r="21" spans="1:4" ht="22.5" customHeight="1" hidden="1">
      <c r="A21" s="20" t="s">
        <v>27</v>
      </c>
      <c r="B21" s="31"/>
      <c r="C21" s="31"/>
      <c r="D21" s="9" t="e">
        <f aca="true" t="shared" si="1" ref="D21:D26">C21/B21</f>
        <v>#DIV/0!</v>
      </c>
    </row>
    <row r="22" spans="1:4" ht="56.25" hidden="1">
      <c r="A22" s="21" t="s">
        <v>45</v>
      </c>
      <c r="B22" s="31"/>
      <c r="C22" s="31"/>
      <c r="D22" s="9" t="e">
        <f t="shared" si="1"/>
        <v>#DIV/0!</v>
      </c>
    </row>
    <row r="23" spans="1:4" ht="37.5">
      <c r="A23" s="21" t="s">
        <v>31</v>
      </c>
      <c r="B23" s="31">
        <v>620</v>
      </c>
      <c r="C23" s="31">
        <v>615.858</v>
      </c>
      <c r="D23" s="9">
        <f t="shared" si="1"/>
        <v>0.9933193548387096</v>
      </c>
    </row>
    <row r="24" spans="1:4" ht="18.75">
      <c r="A24" s="11" t="s">
        <v>5</v>
      </c>
      <c r="B24" s="31">
        <v>38</v>
      </c>
      <c r="C24" s="31">
        <v>38</v>
      </c>
      <c r="D24" s="9">
        <f t="shared" si="1"/>
        <v>1</v>
      </c>
    </row>
    <row r="25" spans="1:4" ht="24" customHeight="1">
      <c r="A25" s="26" t="s">
        <v>6</v>
      </c>
      <c r="B25" s="32">
        <v>3238.19776</v>
      </c>
      <c r="C25" s="32">
        <v>1467.51185</v>
      </c>
      <c r="D25" s="7">
        <f t="shared" si="1"/>
        <v>0.4531878405103955</v>
      </c>
    </row>
    <row r="26" spans="1:4" ht="27.75" customHeight="1">
      <c r="A26" s="27" t="s">
        <v>23</v>
      </c>
      <c r="B26" s="33">
        <f>B7+B25</f>
        <v>7852.19776</v>
      </c>
      <c r="C26" s="33">
        <f>C7+C25</f>
        <v>3879.2043000000003</v>
      </c>
      <c r="D26" s="7">
        <f t="shared" si="1"/>
        <v>0.49402784017502893</v>
      </c>
    </row>
    <row r="27" spans="1:4" ht="22.5" customHeight="1">
      <c r="A27" s="12" t="s">
        <v>24</v>
      </c>
      <c r="B27" s="3"/>
      <c r="C27" s="3"/>
      <c r="D27" s="7"/>
    </row>
    <row r="28" spans="1:4" ht="22.5" customHeight="1">
      <c r="A28" s="22" t="s">
        <v>32</v>
      </c>
      <c r="B28" s="5">
        <f>B29+B30+B32+B33+B31</f>
        <v>2994.5</v>
      </c>
      <c r="C28" s="5">
        <f>C29+C30+C32+C33+C31</f>
        <v>1461.58033</v>
      </c>
      <c r="D28" s="9">
        <f aca="true" t="shared" si="2" ref="D28:D52">C28/B28</f>
        <v>0.48808827183169146</v>
      </c>
    </row>
    <row r="29" spans="1:4" ht="18.75">
      <c r="A29" s="13" t="s">
        <v>7</v>
      </c>
      <c r="B29" s="5">
        <v>1944.146</v>
      </c>
      <c r="C29" s="5">
        <v>1050.90511</v>
      </c>
      <c r="D29" s="9">
        <f t="shared" si="2"/>
        <v>0.5405484516080582</v>
      </c>
    </row>
    <row r="30" spans="1:4" ht="21.75" customHeight="1">
      <c r="A30" s="13" t="s">
        <v>8</v>
      </c>
      <c r="B30" s="5">
        <v>498</v>
      </c>
      <c r="C30" s="5">
        <v>235.70637</v>
      </c>
      <c r="D30" s="9">
        <f t="shared" si="2"/>
        <v>0.4733059638554217</v>
      </c>
    </row>
    <row r="31" spans="1:4" ht="18.75" hidden="1">
      <c r="A31" s="13" t="s">
        <v>25</v>
      </c>
      <c r="B31" s="5">
        <v>0</v>
      </c>
      <c r="C31" s="5">
        <v>0</v>
      </c>
      <c r="D31" s="9"/>
    </row>
    <row r="32" spans="1:4" ht="18.75">
      <c r="A32" s="13" t="s">
        <v>26</v>
      </c>
      <c r="B32" s="5">
        <v>10</v>
      </c>
      <c r="C32" s="5">
        <v>0</v>
      </c>
      <c r="D32" s="9"/>
    </row>
    <row r="33" spans="1:4" ht="18.75">
      <c r="A33" s="13" t="s">
        <v>9</v>
      </c>
      <c r="B33" s="5">
        <v>542.354</v>
      </c>
      <c r="C33" s="5">
        <v>174.96885</v>
      </c>
      <c r="D33" s="9">
        <f t="shared" si="2"/>
        <v>0.3226100480497977</v>
      </c>
    </row>
    <row r="34" spans="1:4" ht="17.25" customHeight="1">
      <c r="A34" s="14" t="s">
        <v>10</v>
      </c>
      <c r="B34" s="5">
        <v>114.8</v>
      </c>
      <c r="C34" s="5">
        <v>49.37998</v>
      </c>
      <c r="D34" s="9">
        <f t="shared" si="2"/>
        <v>0.4301391986062718</v>
      </c>
    </row>
    <row r="35" spans="1:4" ht="18.75" customHeight="1" hidden="1">
      <c r="A35" s="14" t="s">
        <v>11</v>
      </c>
      <c r="B35" s="5"/>
      <c r="C35" s="5"/>
      <c r="D35" s="9"/>
    </row>
    <row r="36" spans="1:4" ht="18" customHeight="1">
      <c r="A36" s="14" t="s">
        <v>34</v>
      </c>
      <c r="B36" s="5">
        <v>345</v>
      </c>
      <c r="C36" s="5">
        <v>0</v>
      </c>
      <c r="D36" s="9"/>
    </row>
    <row r="37" spans="1:4" ht="38.25" customHeight="1">
      <c r="A37" s="23" t="s">
        <v>33</v>
      </c>
      <c r="B37" s="5">
        <v>2292.41772</v>
      </c>
      <c r="C37" s="5">
        <v>644.60183</v>
      </c>
      <c r="D37" s="9">
        <f t="shared" si="2"/>
        <v>0.2811886439265528</v>
      </c>
    </row>
    <row r="38" spans="1:4" ht="37.5" hidden="1">
      <c r="A38" s="14" t="s">
        <v>19</v>
      </c>
      <c r="B38" s="5">
        <v>0</v>
      </c>
      <c r="C38" s="5"/>
      <c r="D38" s="9" t="e">
        <f t="shared" si="2"/>
        <v>#DIV/0!</v>
      </c>
    </row>
    <row r="39" spans="1:4" ht="18.75" hidden="1">
      <c r="A39" s="14" t="s">
        <v>16</v>
      </c>
      <c r="B39" s="3">
        <f>B40</f>
        <v>892.08004</v>
      </c>
      <c r="C39" s="5"/>
      <c r="D39" s="9">
        <f t="shared" si="2"/>
        <v>0</v>
      </c>
    </row>
    <row r="40" spans="1:4" ht="37.5">
      <c r="A40" s="15" t="s">
        <v>19</v>
      </c>
      <c r="B40" s="5">
        <v>892.08004</v>
      </c>
      <c r="C40" s="5">
        <v>835.39515</v>
      </c>
      <c r="D40" s="9">
        <f t="shared" si="2"/>
        <v>0.9364576187580655</v>
      </c>
    </row>
    <row r="41" spans="1:4" ht="22.5" customHeight="1">
      <c r="A41" s="13" t="s">
        <v>17</v>
      </c>
      <c r="B41" s="5">
        <v>200</v>
      </c>
      <c r="C41" s="5">
        <v>27.85</v>
      </c>
      <c r="D41" s="9">
        <f t="shared" si="2"/>
        <v>0.13925</v>
      </c>
    </row>
    <row r="42" spans="1:4" ht="0.75" customHeight="1" hidden="1">
      <c r="A42" s="15" t="s">
        <v>35</v>
      </c>
      <c r="B42" s="3"/>
      <c r="C42" s="5"/>
      <c r="D42" s="9" t="e">
        <f t="shared" si="2"/>
        <v>#DIV/0!</v>
      </c>
    </row>
    <row r="43" spans="1:4" ht="0.75" customHeight="1" hidden="1">
      <c r="A43" s="16" t="s">
        <v>21</v>
      </c>
      <c r="B43" s="5">
        <v>0</v>
      </c>
      <c r="C43" s="5">
        <v>0</v>
      </c>
      <c r="D43" s="9"/>
    </row>
    <row r="44" spans="1:4" ht="18.75">
      <c r="A44" s="13" t="s">
        <v>12</v>
      </c>
      <c r="B44" s="5">
        <f>B49+B48+B45</f>
        <v>1237.1</v>
      </c>
      <c r="C44" s="5">
        <f>C49+C48+C45</f>
        <v>685.94284</v>
      </c>
      <c r="D44" s="9">
        <f t="shared" si="2"/>
        <v>0.5544764691617493</v>
      </c>
    </row>
    <row r="45" spans="1:4" ht="18.75" customHeight="1">
      <c r="A45" s="16" t="s">
        <v>13</v>
      </c>
      <c r="B45" s="5">
        <v>943.369</v>
      </c>
      <c r="C45" s="5">
        <v>493.59753</v>
      </c>
      <c r="D45" s="9">
        <f t="shared" si="2"/>
        <v>0.5232284821739955</v>
      </c>
    </row>
    <row r="46" spans="1:4" ht="37.5" hidden="1">
      <c r="A46" s="15" t="s">
        <v>39</v>
      </c>
      <c r="B46" s="5"/>
      <c r="C46" s="5"/>
      <c r="D46" s="9" t="e">
        <f t="shared" si="2"/>
        <v>#DIV/0!</v>
      </c>
    </row>
    <row r="47" spans="1:4" ht="18.75" hidden="1">
      <c r="A47" s="15" t="s">
        <v>18</v>
      </c>
      <c r="B47" s="5"/>
      <c r="C47" s="5"/>
      <c r="D47" s="9" t="e">
        <f t="shared" si="2"/>
        <v>#DIV/0!</v>
      </c>
    </row>
    <row r="48" spans="1:4" ht="18.75">
      <c r="A48" s="34" t="s">
        <v>18</v>
      </c>
      <c r="B48" s="5">
        <v>204.931</v>
      </c>
      <c r="C48" s="5">
        <v>178.54531</v>
      </c>
      <c r="D48" s="9"/>
    </row>
    <row r="49" spans="1:4" ht="18.75">
      <c r="A49" s="35" t="s">
        <v>48</v>
      </c>
      <c r="B49" s="5">
        <v>88.8</v>
      </c>
      <c r="C49" s="5">
        <v>13.8</v>
      </c>
      <c r="D49" s="9"/>
    </row>
    <row r="50" spans="1:4" ht="18.75">
      <c r="A50" s="13" t="s">
        <v>20</v>
      </c>
      <c r="B50" s="5">
        <v>68.2</v>
      </c>
      <c r="C50" s="5">
        <v>34.0704</v>
      </c>
      <c r="D50" s="9">
        <f t="shared" si="2"/>
        <v>0.4995659824046921</v>
      </c>
    </row>
    <row r="51" spans="1:4" ht="18.75" hidden="1">
      <c r="A51" s="13" t="s">
        <v>38</v>
      </c>
      <c r="B51" s="5">
        <v>0</v>
      </c>
      <c r="C51" s="5">
        <v>0</v>
      </c>
      <c r="D51" s="9" t="e">
        <f t="shared" si="2"/>
        <v>#DIV/0!</v>
      </c>
    </row>
    <row r="52" spans="1:4" ht="18.75">
      <c r="A52" s="17" t="s">
        <v>14</v>
      </c>
      <c r="B52" s="6">
        <f>B28+B34+B36+B37+B38+B41+B44+B50+B51+B40</f>
        <v>8144.097760000001</v>
      </c>
      <c r="C52" s="6">
        <f>C28+C34+C36+C37+C38+C41+C44+C50+C51+C40</f>
        <v>3738.82053</v>
      </c>
      <c r="D52" s="7">
        <f t="shared" si="2"/>
        <v>0.4590834540768086</v>
      </c>
    </row>
    <row r="53" spans="1:4" ht="18.75">
      <c r="A53" s="4" t="s">
        <v>42</v>
      </c>
      <c r="B53" s="24">
        <f>B26+(-B52)</f>
        <v>-291.90000000000055</v>
      </c>
      <c r="C53" s="24">
        <f>C26+(-C52)</f>
        <v>140.38377000000037</v>
      </c>
      <c r="D53" s="7"/>
    </row>
    <row r="54" ht="12.75">
      <c r="A54" s="28" t="s">
        <v>49</v>
      </c>
    </row>
  </sheetData>
  <sheetProtection/>
  <mergeCells count="8">
    <mergeCell ref="A2:D2"/>
    <mergeCell ref="D5:D6"/>
    <mergeCell ref="A1:C1"/>
    <mergeCell ref="B4:C4"/>
    <mergeCell ref="B5:B6"/>
    <mergeCell ref="C5:C6"/>
    <mergeCell ref="A3:D3"/>
    <mergeCell ref="A5:A6"/>
  </mergeCells>
  <printOptions/>
  <pageMargins left="0.984251968503937" right="0" top="0" bottom="0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</cp:lastModifiedBy>
  <cp:lastPrinted>2018-11-06T05:20:37Z</cp:lastPrinted>
  <dcterms:created xsi:type="dcterms:W3CDTF">2006-01-20T08:22:15Z</dcterms:created>
  <dcterms:modified xsi:type="dcterms:W3CDTF">2020-08-10T05:31:52Z</dcterms:modified>
  <cp:category/>
  <cp:version/>
  <cp:contentType/>
  <cp:contentStatus/>
</cp:coreProperties>
</file>