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9690" windowHeight="7290"/>
  </bookViews>
  <sheets>
    <sheet name="кужмара" sheetId="3" r:id="rId1"/>
  </sheets>
  <definedNames>
    <definedName name="_xlnm.Print_Titles" localSheetId="0">кужмара!$A:$A</definedName>
  </definedNames>
  <calcPr calcId="124519"/>
</workbook>
</file>

<file path=xl/calcChain.xml><?xml version="1.0" encoding="utf-8"?>
<calcChain xmlns="http://schemas.openxmlformats.org/spreadsheetml/2006/main">
  <c r="D17" i="3"/>
  <c r="D50"/>
  <c r="C48"/>
  <c r="B48"/>
  <c r="C46"/>
  <c r="B46"/>
  <c r="D43"/>
  <c r="C41"/>
  <c r="D41" s="1"/>
  <c r="B41"/>
  <c r="D51"/>
  <c r="D49"/>
  <c r="D47"/>
  <c r="D42"/>
  <c r="D55"/>
  <c r="D56"/>
  <c r="D57"/>
  <c r="D38"/>
  <c r="D39"/>
  <c r="D40"/>
  <c r="C37"/>
  <c r="D37" s="1"/>
  <c r="B37"/>
  <c r="C52"/>
  <c r="B52"/>
  <c r="D23"/>
  <c r="D18"/>
  <c r="D19"/>
  <c r="C31"/>
  <c r="B31"/>
  <c r="D25"/>
  <c r="D26"/>
  <c r="D27"/>
  <c r="D24"/>
  <c r="D16"/>
  <c r="D15"/>
  <c r="C7"/>
  <c r="C29" s="1"/>
  <c r="B7"/>
  <c r="B29" s="1"/>
  <c r="D22"/>
  <c r="D54"/>
  <c r="D14"/>
  <c r="D10"/>
  <c r="D21"/>
  <c r="D46"/>
  <c r="D58"/>
  <c r="D35"/>
  <c r="D13"/>
  <c r="D9"/>
  <c r="D11"/>
  <c r="D12"/>
  <c r="D28"/>
  <c r="D32"/>
  <c r="D33"/>
  <c r="D36"/>
  <c r="D53"/>
  <c r="D48"/>
  <c r="B59" l="1"/>
  <c r="C45"/>
  <c r="B45"/>
  <c r="C59"/>
  <c r="C60" s="1"/>
  <c r="B60"/>
  <c r="D31"/>
  <c r="D29"/>
  <c r="D7"/>
  <c r="D52"/>
  <c r="D45" l="1"/>
  <c r="D59"/>
</calcChain>
</file>

<file path=xl/sharedStrings.xml><?xml version="1.0" encoding="utf-8"?>
<sst xmlns="http://schemas.openxmlformats.org/spreadsheetml/2006/main" count="61" uniqueCount="61">
  <si>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</si>
  <si>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</si>
  <si>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</si>
  <si>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</si>
  <si>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</si>
  <si>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</si>
  <si>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</si>
  <si>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</si>
  <si>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Центральный аппарат</t>
  </si>
  <si>
    <t>Глава местной администрации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</si>
  <si>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</si>
  <si>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</si>
  <si>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</si>
  <si>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</si>
  <si>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</si>
  <si>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</si>
  <si>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</si>
  <si>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</si>
  <si>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</si>
  <si>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</si>
  <si>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</si>
  <si>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имущества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</si>
  <si>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</si>
  <si>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</si>
  <si>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</si>
  <si>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</si>
  <si>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</si>
  <si>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</si>
  <si>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</si>
  <si>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</si>
  <si>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</si>
  <si>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</si>
  <si>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</si>
  <si>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</si>
  <si>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</si>
  <si>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</si>
  <si>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</si>
  <si>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</si>
  <si>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Доходы от оказания платных услуг и компенсации затрат государства</t>
  </si>
  <si>
    <t>Прочие мероприятия по благоустройству</t>
  </si>
  <si>
    <t>Исп. Волкова Е.Ю. Ефремова И.М.</t>
  </si>
  <si>
    <t>Организация и сордержание мест захоронения</t>
  </si>
  <si>
    <t>Обеспечение комплексного развития сельских территорий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</si>
  <si>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</si>
  <si>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</si>
  <si>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</si>
  <si>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</si>
  <si>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</si>
  <si>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Выполнение работ по предотвращению распространения сорного растения борщевика Сосновского</t>
  </si>
  <si>
    <t>Исполнение судебных актов</t>
  </si>
  <si>
    <t>Резервные фонды местных администраций</t>
  </si>
  <si>
    <t>Мероприятия в области коммунального хозяйства</t>
  </si>
  <si>
    <t>Уличное освещение</t>
  </si>
  <si>
    <t>Пенсионное обеспечение</t>
  </si>
  <si>
    <t>Иной межбюджетный трансферт из республиканского бюджета РМЭ бюджетам городских поселений на выполнение кадастровых работ по подготовке технических планов на бесхозяйные объекты газораспределения</t>
  </si>
  <si>
    <t>Расходы по местным инициативам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</si>
  <si>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</si>
  <si>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Жилищно-коммунальное хозяйство</t>
  </si>
  <si>
    <t>по состоянию на 01 января 2021 года</t>
  </si>
  <si>
    <t>факт на 01.01.2021 г.</t>
  </si>
  <si>
    <t>план на       2020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</si>
</sst>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.0_р_._-;\-* #,##0.0_р_._-;_-* &quot;-&quot;???_р_._-;_-@_-"/>
    <numFmt numFmtId="167" formatCode="#,##0.0_ ;\-#,##0.0\ 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6">
      <alignment horizontal="left" vertical="top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5" fontId="9" fillId="2" borderId="4" xfId="3" applyNumberFormat="1" applyFont="1" applyFill="1" applyBorder="1" applyAlignment="1">
      <alignment horizontal="right" vertical="center" wrapText="1"/>
    </xf>
    <xf numFmtId="9" fontId="9" fillId="0" borderId="2" xfId="2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0" fillId="0" borderId="2" xfId="2" applyFont="1" applyBorder="1" applyAlignment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166" fontId="11" fillId="2" borderId="2" xfId="0" applyNumberFormat="1" applyFont="1" applyFill="1" applyBorder="1" applyAlignment="1">
      <alignment horizontal="right" vertical="center" wrapText="1"/>
    </xf>
    <xf numFmtId="166" fontId="9" fillId="2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9" fillId="3" borderId="2" xfId="0" applyNumberFormat="1" applyFont="1" applyFill="1" applyBorder="1" applyAlignment="1">
      <alignment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4" fontId="9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topLeftCell="A41" zoomScale="80" zoomScaleNormal="80" workbookViewId="0">
      <selection activeCell="H46" sqref="H46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36</v>
      </c>
      <c r="B2" s="43"/>
      <c r="C2" s="43"/>
      <c r="D2" s="43"/>
    </row>
    <row r="3" spans="1:4" ht="21" customHeight="1">
      <c r="A3" s="43" t="s">
        <v>58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16</v>
      </c>
      <c r="B5" s="49" t="s">
        <v>60</v>
      </c>
      <c r="C5" s="49" t="s">
        <v>59</v>
      </c>
      <c r="D5" s="44" t="s">
        <v>17</v>
      </c>
    </row>
    <row r="6" spans="1:4" ht="15.75" customHeight="1">
      <c r="A6" s="45"/>
      <c r="B6" s="50"/>
      <c r="C6" s="51"/>
      <c r="D6" s="45"/>
    </row>
    <row r="7" spans="1:4" ht="25.5" customHeight="1">
      <c r="A7" s="20" t="s">
        <v>30</v>
      </c>
      <c r="B7" s="23">
        <f>SUM(B9:B23)</f>
        <v>1603</v>
      </c>
      <c r="C7" s="23">
        <f>SUM(C9:C23)</f>
        <v>1778.12427</v>
      </c>
      <c r="D7" s="24">
        <f>C7/B7</f>
        <v>1.1092478290704928</v>
      </c>
    </row>
    <row r="8" spans="1:4" ht="21" customHeight="1">
      <c r="A8" s="7" t="s">
        <v>0</v>
      </c>
      <c r="B8" s="25"/>
      <c r="C8" s="26"/>
      <c r="D8" s="24"/>
    </row>
    <row r="9" spans="1:4" ht="21" customHeight="1">
      <c r="A9" s="8" t="s">
        <v>1</v>
      </c>
      <c r="B9" s="27">
        <v>273</v>
      </c>
      <c r="C9" s="27">
        <v>292.49585000000002</v>
      </c>
      <c r="D9" s="28">
        <f t="shared" ref="D9:D59" si="0">C9/B9</f>
        <v>1.0714133699633701</v>
      </c>
    </row>
    <row r="10" spans="1:4" ht="21.75" hidden="1" customHeight="1">
      <c r="A10" s="8" t="s">
        <v>2</v>
      </c>
      <c r="B10" s="27"/>
      <c r="C10" s="27"/>
      <c r="D10" s="28" t="e">
        <f t="shared" si="0"/>
        <v>#DIV/0!</v>
      </c>
    </row>
    <row r="11" spans="1:4" ht="19.5" customHeight="1">
      <c r="A11" s="8" t="s">
        <v>3</v>
      </c>
      <c r="B11" s="27">
        <v>368.5</v>
      </c>
      <c r="C11" s="27">
        <v>517.97636999999997</v>
      </c>
      <c r="D11" s="28">
        <f t="shared" si="0"/>
        <v>1.4056346540027136</v>
      </c>
    </row>
    <row r="12" spans="1:4" ht="18.75" customHeight="1">
      <c r="A12" s="8" t="s">
        <v>4</v>
      </c>
      <c r="B12" s="27">
        <v>203</v>
      </c>
      <c r="C12" s="27">
        <v>223.15536</v>
      </c>
      <c r="D12" s="28">
        <f t="shared" si="0"/>
        <v>1.0992874876847292</v>
      </c>
    </row>
    <row r="13" spans="1:4" ht="20.25">
      <c r="A13" s="8" t="s">
        <v>14</v>
      </c>
      <c r="B13" s="27">
        <v>1.5</v>
      </c>
      <c r="C13" s="27">
        <v>1.66</v>
      </c>
      <c r="D13" s="28">
        <f t="shared" si="0"/>
        <v>1.1066666666666667</v>
      </c>
    </row>
    <row r="14" spans="1:4" ht="37.5" hidden="1">
      <c r="A14" s="8" t="s">
        <v>5</v>
      </c>
      <c r="B14" s="27"/>
      <c r="C14" s="27"/>
      <c r="D14" s="28" t="e">
        <f t="shared" si="0"/>
        <v>#DIV/0!</v>
      </c>
    </row>
    <row r="15" spans="1:4" ht="93.75" hidden="1">
      <c r="A15" s="16" t="s">
        <v>37</v>
      </c>
      <c r="B15" s="30"/>
      <c r="C15" s="27"/>
      <c r="D15" s="28" t="e">
        <f>C15/B15</f>
        <v>#DIV/0!</v>
      </c>
    </row>
    <row r="16" spans="1:4" ht="37.5">
      <c r="A16" s="8" t="s">
        <v>43</v>
      </c>
      <c r="B16" s="27">
        <v>650</v>
      </c>
      <c r="C16" s="27">
        <v>615.08378000000005</v>
      </c>
      <c r="D16" s="28">
        <f>C16/B16</f>
        <v>0.94628273846153854</v>
      </c>
    </row>
    <row r="17" spans="1:4" ht="56.25">
      <c r="A17" s="15" t="s">
        <v>32</v>
      </c>
      <c r="B17" s="27">
        <v>100</v>
      </c>
      <c r="C17" s="29">
        <v>114.22944</v>
      </c>
      <c r="D17" s="28">
        <f>C17/B17</f>
        <v>1.1422943999999999</v>
      </c>
    </row>
    <row r="18" spans="1:4" ht="56.25" hidden="1">
      <c r="A18" s="15" t="s">
        <v>20</v>
      </c>
      <c r="B18" s="27"/>
      <c r="C18" s="27"/>
      <c r="D18" s="28" t="e">
        <f>C18/B18</f>
        <v>#DIV/0!</v>
      </c>
    </row>
    <row r="19" spans="1:4" ht="111" hidden="1" customHeight="1">
      <c r="A19" s="16" t="s">
        <v>28</v>
      </c>
      <c r="B19" s="27"/>
      <c r="C19" s="27"/>
      <c r="D19" s="28" t="e">
        <f>C19/B19</f>
        <v>#DIV/0!</v>
      </c>
    </row>
    <row r="20" spans="1:4" ht="43.5" customHeight="1">
      <c r="A20" s="37" t="s">
        <v>38</v>
      </c>
      <c r="B20" s="27"/>
      <c r="C20" s="27">
        <v>5.8527699999999996</v>
      </c>
      <c r="D20" s="28"/>
    </row>
    <row r="21" spans="1:4" ht="20.25" hidden="1">
      <c r="A21" s="17" t="s">
        <v>21</v>
      </c>
      <c r="B21" s="30"/>
      <c r="C21" s="27"/>
      <c r="D21" s="28" t="e">
        <f t="shared" si="0"/>
        <v>#DIV/0!</v>
      </c>
    </row>
    <row r="22" spans="1:4" ht="37.5" hidden="1">
      <c r="A22" s="18" t="s">
        <v>22</v>
      </c>
      <c r="B22" s="27"/>
      <c r="C22" s="27"/>
      <c r="D22" s="28" t="e">
        <f t="shared" si="0"/>
        <v>#DIV/0!</v>
      </c>
    </row>
    <row r="23" spans="1:4" ht="39.75" customHeight="1">
      <c r="A23" s="18" t="s">
        <v>23</v>
      </c>
      <c r="B23" s="27">
        <v>7</v>
      </c>
      <c r="C23" s="27">
        <v>7.6707000000000001</v>
      </c>
      <c r="D23" s="28">
        <f t="shared" si="0"/>
        <v>1.0958142857142856</v>
      </c>
    </row>
    <row r="24" spans="1:4" ht="39" hidden="1" customHeight="1">
      <c r="A24" s="18" t="s">
        <v>24</v>
      </c>
      <c r="B24" s="30"/>
      <c r="C24" s="27"/>
      <c r="D24" s="28" t="e">
        <f t="shared" si="0"/>
        <v>#DIV/0!</v>
      </c>
    </row>
    <row r="25" spans="1:4" ht="20.25" hidden="1">
      <c r="A25" s="19" t="s">
        <v>25</v>
      </c>
      <c r="B25" s="30"/>
      <c r="C25" s="27"/>
      <c r="D25" s="28" t="e">
        <f t="shared" si="0"/>
        <v>#DIV/0!</v>
      </c>
    </row>
    <row r="26" spans="1:4" ht="20.25" hidden="1">
      <c r="A26" s="19" t="s">
        <v>26</v>
      </c>
      <c r="B26" s="30"/>
      <c r="C26" s="27"/>
      <c r="D26" s="28" t="e">
        <f t="shared" si="0"/>
        <v>#DIV/0!</v>
      </c>
    </row>
    <row r="27" spans="1:4" ht="20.25" hidden="1">
      <c r="A27" s="19" t="s">
        <v>34</v>
      </c>
      <c r="B27" s="30"/>
      <c r="C27" s="27"/>
      <c r="D27" s="28" t="e">
        <f t="shared" si="0"/>
        <v>#DIV/0!</v>
      </c>
    </row>
    <row r="28" spans="1:4" ht="30" customHeight="1">
      <c r="A28" s="21" t="s">
        <v>18</v>
      </c>
      <c r="B28" s="31">
        <v>8544.0455899999997</v>
      </c>
      <c r="C28" s="31">
        <v>8530.2232700000004</v>
      </c>
      <c r="D28" s="28">
        <f t="shared" si="0"/>
        <v>0.99838222773340801</v>
      </c>
    </row>
    <row r="29" spans="1:4" ht="27.75" customHeight="1">
      <c r="A29" s="22" t="s">
        <v>6</v>
      </c>
      <c r="B29" s="32">
        <f>B7+B28</f>
        <v>10147.04559</v>
      </c>
      <c r="C29" s="32">
        <f>C7+C28</f>
        <v>10308.347540000001</v>
      </c>
      <c r="D29" s="24">
        <f t="shared" si="0"/>
        <v>1.0158964447896996</v>
      </c>
    </row>
    <row r="30" spans="1:4" ht="22.5" customHeight="1">
      <c r="A30" s="9" t="s">
        <v>7</v>
      </c>
      <c r="B30" s="33"/>
      <c r="C30" s="33"/>
      <c r="D30" s="24"/>
    </row>
    <row r="31" spans="1:4" ht="22.5" customHeight="1">
      <c r="A31" s="40" t="s">
        <v>27</v>
      </c>
      <c r="B31" s="41">
        <f>B32+B33+B34+B35</f>
        <v>3632.3217999999997</v>
      </c>
      <c r="C31" s="41">
        <f>C32+C33+C34+C35</f>
        <v>3574.4533599999995</v>
      </c>
      <c r="D31" s="24">
        <f t="shared" si="0"/>
        <v>0.98406847102588757</v>
      </c>
    </row>
    <row r="32" spans="1:4" ht="28.5" customHeight="1">
      <c r="A32" s="10" t="s">
        <v>8</v>
      </c>
      <c r="B32" s="34">
        <v>2404.9728</v>
      </c>
      <c r="C32" s="34">
        <v>2355.7508899999998</v>
      </c>
      <c r="D32" s="28">
        <f t="shared" si="0"/>
        <v>0.97953327788156264</v>
      </c>
    </row>
    <row r="33" spans="1:4" ht="25.5" customHeight="1">
      <c r="A33" s="10" t="s">
        <v>9</v>
      </c>
      <c r="B33" s="34">
        <v>650.1</v>
      </c>
      <c r="C33" s="34">
        <v>645.68947000000003</v>
      </c>
      <c r="D33" s="28">
        <f t="shared" si="0"/>
        <v>0.99321561298261807</v>
      </c>
    </row>
    <row r="34" spans="1:4" ht="30" hidden="1" customHeight="1">
      <c r="A34" s="10" t="s">
        <v>19</v>
      </c>
      <c r="B34" s="34">
        <v>0</v>
      </c>
      <c r="C34" s="34">
        <v>0</v>
      </c>
      <c r="D34" s="28"/>
    </row>
    <row r="35" spans="1:4" ht="30" customHeight="1">
      <c r="A35" s="10" t="s">
        <v>10</v>
      </c>
      <c r="B35" s="34">
        <v>577.24900000000002</v>
      </c>
      <c r="C35" s="34">
        <v>573.01300000000003</v>
      </c>
      <c r="D35" s="28">
        <f t="shared" si="0"/>
        <v>0.99266174562450527</v>
      </c>
    </row>
    <row r="36" spans="1:4" ht="24.75" customHeight="1">
      <c r="A36" s="42" t="s">
        <v>11</v>
      </c>
      <c r="B36" s="41">
        <v>216</v>
      </c>
      <c r="C36" s="41">
        <v>216</v>
      </c>
      <c r="D36" s="24">
        <f t="shared" si="0"/>
        <v>1</v>
      </c>
    </row>
    <row r="37" spans="1:4" ht="37.5" customHeight="1">
      <c r="A37" s="21" t="s">
        <v>47</v>
      </c>
      <c r="B37" s="41">
        <f>B38+B39+B40</f>
        <v>3151.8022300000002</v>
      </c>
      <c r="C37" s="41">
        <f>C38+C39+C40</f>
        <v>3102.5761599999996</v>
      </c>
      <c r="D37" s="24">
        <f t="shared" si="0"/>
        <v>0.98438161204042274</v>
      </c>
    </row>
    <row r="38" spans="1:4" ht="48" customHeight="1">
      <c r="A38" s="39" t="s">
        <v>44</v>
      </c>
      <c r="B38" s="34">
        <v>1398.3</v>
      </c>
      <c r="C38" s="34">
        <v>1398.3</v>
      </c>
      <c r="D38" s="28">
        <f t="shared" si="0"/>
        <v>1</v>
      </c>
    </row>
    <row r="39" spans="1:4" ht="59.25" customHeight="1">
      <c r="A39" s="39" t="s">
        <v>45</v>
      </c>
      <c r="B39" s="34">
        <v>1138.39463</v>
      </c>
      <c r="C39" s="34">
        <v>1096.1822199999999</v>
      </c>
      <c r="D39" s="28">
        <f t="shared" si="0"/>
        <v>0.96291935249202631</v>
      </c>
    </row>
    <row r="40" spans="1:4" ht="21" customHeight="1">
      <c r="A40" s="39" t="s">
        <v>46</v>
      </c>
      <c r="B40" s="34">
        <v>615.10760000000005</v>
      </c>
      <c r="C40" s="34">
        <v>608.09393999999998</v>
      </c>
      <c r="D40" s="28">
        <f t="shared" si="0"/>
        <v>0.9885976697410338</v>
      </c>
    </row>
    <row r="41" spans="1:4" ht="39" customHeight="1">
      <c r="A41" s="21" t="s">
        <v>35</v>
      </c>
      <c r="B41" s="41">
        <f>B42+B43+B44</f>
        <v>466.08</v>
      </c>
      <c r="C41" s="41">
        <f>C42+C43+C44</f>
        <v>466.08</v>
      </c>
      <c r="D41" s="24">
        <f t="shared" si="0"/>
        <v>1</v>
      </c>
    </row>
    <row r="42" spans="1:4" ht="61.5" customHeight="1">
      <c r="A42" s="3" t="s">
        <v>48</v>
      </c>
      <c r="B42" s="34">
        <v>339</v>
      </c>
      <c r="C42" s="34">
        <v>339</v>
      </c>
      <c r="D42" s="28">
        <f t="shared" si="0"/>
        <v>1</v>
      </c>
    </row>
    <row r="43" spans="1:4" ht="93.75" customHeight="1">
      <c r="A43" s="3" t="s">
        <v>54</v>
      </c>
      <c r="B43" s="34">
        <v>125.28</v>
      </c>
      <c r="C43" s="34">
        <v>125.28</v>
      </c>
      <c r="D43" s="28">
        <f t="shared" si="0"/>
        <v>1</v>
      </c>
    </row>
    <row r="44" spans="1:4" ht="29.25" customHeight="1">
      <c r="A44" s="3" t="s">
        <v>55</v>
      </c>
      <c r="B44" s="34">
        <v>1.8</v>
      </c>
      <c r="C44" s="34">
        <v>1.8</v>
      </c>
      <c r="D44" s="28"/>
    </row>
    <row r="45" spans="1:4" ht="29.25" customHeight="1">
      <c r="A45" s="21" t="s">
        <v>57</v>
      </c>
      <c r="B45" s="34">
        <f>B46+B48+B52</f>
        <v>2852.2415599999999</v>
      </c>
      <c r="C45" s="34">
        <f>C46+C48+C52</f>
        <v>2739.9343399999998</v>
      </c>
      <c r="D45" s="24">
        <f t="shared" si="0"/>
        <v>0.96062492687330447</v>
      </c>
    </row>
    <row r="46" spans="1:4" ht="21" customHeight="1">
      <c r="A46" s="21" t="s">
        <v>29</v>
      </c>
      <c r="B46" s="41">
        <f>B47</f>
        <v>234.59100000000001</v>
      </c>
      <c r="C46" s="41">
        <f>C47</f>
        <v>234.59021000000001</v>
      </c>
      <c r="D46" s="24">
        <f t="shared" si="0"/>
        <v>0.99999663243687953</v>
      </c>
    </row>
    <row r="47" spans="1:4" ht="21" customHeight="1">
      <c r="A47" s="3" t="s">
        <v>49</v>
      </c>
      <c r="B47" s="34">
        <v>234.59100000000001</v>
      </c>
      <c r="C47" s="34">
        <v>234.59021000000001</v>
      </c>
      <c r="D47" s="28">
        <f t="shared" si="0"/>
        <v>0.99999663243687953</v>
      </c>
    </row>
    <row r="48" spans="1:4" ht="27" customHeight="1">
      <c r="A48" s="14" t="s">
        <v>15</v>
      </c>
      <c r="B48" s="41">
        <f>B49+B50+B51</f>
        <v>343.05871999999999</v>
      </c>
      <c r="C48" s="41">
        <f>C49+C50+C51</f>
        <v>331.27834999999999</v>
      </c>
      <c r="D48" s="24">
        <f t="shared" si="0"/>
        <v>0.96566077667403405</v>
      </c>
    </row>
    <row r="49" spans="1:4" ht="27" customHeight="1">
      <c r="A49" s="10" t="s">
        <v>50</v>
      </c>
      <c r="B49" s="34">
        <v>71.216269999999994</v>
      </c>
      <c r="C49" s="34">
        <v>71.216269999999994</v>
      </c>
      <c r="D49" s="28">
        <f t="shared" si="0"/>
        <v>1</v>
      </c>
    </row>
    <row r="50" spans="1:4" ht="75" customHeight="1">
      <c r="A50" s="11" t="s">
        <v>56</v>
      </c>
      <c r="B50" s="34">
        <v>197.75515999999999</v>
      </c>
      <c r="C50" s="34">
        <v>197.75460000000001</v>
      </c>
      <c r="D50" s="28">
        <f t="shared" si="0"/>
        <v>0.99999716821548434</v>
      </c>
    </row>
    <row r="51" spans="1:4" ht="33" customHeight="1">
      <c r="A51" s="11" t="s">
        <v>51</v>
      </c>
      <c r="B51" s="34">
        <v>74.087289999999996</v>
      </c>
      <c r="C51" s="34">
        <v>62.307479999999998</v>
      </c>
      <c r="D51" s="28">
        <f t="shared" si="0"/>
        <v>0.84100093281857125</v>
      </c>
    </row>
    <row r="52" spans="1:4" ht="20.25">
      <c r="A52" s="14" t="s">
        <v>12</v>
      </c>
      <c r="B52" s="41">
        <f>B53+B54+B55+B56+B57</f>
        <v>2274.59184</v>
      </c>
      <c r="C52" s="41">
        <f>C53+C54+C55+C56+C57</f>
        <v>2174.0657799999999</v>
      </c>
      <c r="D52" s="24">
        <f t="shared" si="0"/>
        <v>0.95580479177310329</v>
      </c>
    </row>
    <row r="53" spans="1:4" ht="20.25">
      <c r="A53" s="13" t="s">
        <v>52</v>
      </c>
      <c r="B53" s="34">
        <v>888.23500000000001</v>
      </c>
      <c r="C53" s="34">
        <v>888.23500000000001</v>
      </c>
      <c r="D53" s="28">
        <f t="shared" si="0"/>
        <v>1</v>
      </c>
    </row>
    <row r="54" spans="1:4" ht="20.25">
      <c r="A54" s="13" t="s">
        <v>39</v>
      </c>
      <c r="B54" s="34">
        <v>232.14770999999999</v>
      </c>
      <c r="C54" s="34">
        <v>232.14699999999999</v>
      </c>
      <c r="D54" s="28">
        <f t="shared" si="0"/>
        <v>0.99999694160239616</v>
      </c>
    </row>
    <row r="55" spans="1:4" ht="37.5">
      <c r="A55" s="12" t="s">
        <v>31</v>
      </c>
      <c r="B55" s="34">
        <v>753.71672999999998</v>
      </c>
      <c r="C55" s="34">
        <v>753.68377999999996</v>
      </c>
      <c r="D55" s="28">
        <f t="shared" si="0"/>
        <v>0.99995628331084008</v>
      </c>
    </row>
    <row r="56" spans="1:4" ht="20.25">
      <c r="A56" s="38" t="s">
        <v>41</v>
      </c>
      <c r="B56" s="34">
        <v>2</v>
      </c>
      <c r="C56" s="34">
        <v>0</v>
      </c>
      <c r="D56" s="28">
        <f t="shared" si="0"/>
        <v>0</v>
      </c>
    </row>
    <row r="57" spans="1:4" ht="39.75" customHeight="1">
      <c r="A57" s="12" t="s">
        <v>42</v>
      </c>
      <c r="B57" s="34">
        <v>398.49239999999998</v>
      </c>
      <c r="C57" s="34">
        <v>300</v>
      </c>
      <c r="D57" s="28">
        <f t="shared" si="0"/>
        <v>0.75283744432767108</v>
      </c>
    </row>
    <row r="58" spans="1:4" ht="18.75" customHeight="1">
      <c r="A58" s="14" t="s">
        <v>53</v>
      </c>
      <c r="B58" s="41">
        <v>71.099999999999994</v>
      </c>
      <c r="C58" s="41">
        <v>71.049840000000003</v>
      </c>
      <c r="D58" s="24">
        <f t="shared" si="0"/>
        <v>0.99929451476793263</v>
      </c>
    </row>
    <row r="59" spans="1:4" ht="20.25">
      <c r="A59" s="14" t="s">
        <v>13</v>
      </c>
      <c r="B59" s="35">
        <f>B31+B36+B37+B41+B46+B48+B52+B58</f>
        <v>10389.54559</v>
      </c>
      <c r="C59" s="35">
        <f>C31+C36+C37+C41+C46+C48+C52+C58</f>
        <v>10170.093699999998</v>
      </c>
      <c r="D59" s="24">
        <f t="shared" si="0"/>
        <v>0.97887762384803179</v>
      </c>
    </row>
    <row r="60" spans="1:4" ht="20.25">
      <c r="A60" s="4" t="s">
        <v>33</v>
      </c>
      <c r="B60" s="36">
        <f>B29+(-B59)</f>
        <v>-242.5</v>
      </c>
      <c r="C60" s="36">
        <f>C29+(-C59)</f>
        <v>138.25384000000304</v>
      </c>
      <c r="D60" s="24"/>
    </row>
    <row r="61" spans="1:4" ht="18.75">
      <c r="A61" s="6" t="s">
        <v>40</v>
      </c>
      <c r="B61" s="5"/>
      <c r="C61" s="5"/>
      <c r="D61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Пользователь</cp:lastModifiedBy>
  <cp:lastPrinted>2018-11-06T05:08:20Z</cp:lastPrinted>
  <dcterms:created xsi:type="dcterms:W3CDTF">2006-01-20T08:22:15Z</dcterms:created>
  <dcterms:modified xsi:type="dcterms:W3CDTF">2021-01-19T09:15:21Z</dcterms:modified>
</cp:coreProperties>
</file>